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IN-3201-005\USERS$\dxfk\Desktop\przeglądy sprzętu ppoż\"/>
    </mc:Choice>
  </mc:AlternateContent>
  <xr:revisionPtr revIDLastSave="0" documentId="13_ncr:1_{0BEA6C53-403F-43EA-8B62-286A5A5C90C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Wykaz sprzętu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4" i="6" l="1"/>
  <c r="N52" i="6"/>
  <c r="X52" i="6" s="1"/>
  <c r="V53" i="6"/>
  <c r="V52" i="6"/>
  <c r="T53" i="6"/>
  <c r="T52" i="6"/>
  <c r="R53" i="6"/>
  <c r="R52" i="6"/>
  <c r="P53" i="6"/>
  <c r="P52" i="6"/>
  <c r="N53" i="6"/>
  <c r="X53" i="6" s="1"/>
  <c r="L53" i="6"/>
  <c r="L52" i="6"/>
  <c r="J53" i="6"/>
  <c r="J52" i="6"/>
  <c r="H53" i="6"/>
  <c r="F53" i="6"/>
  <c r="F52" i="6"/>
  <c r="V51" i="6"/>
  <c r="T51" i="6"/>
  <c r="R51" i="6"/>
  <c r="P51" i="6"/>
  <c r="N51" i="6"/>
  <c r="L51" i="6"/>
  <c r="J51" i="6"/>
  <c r="H51" i="6"/>
  <c r="F51" i="6"/>
  <c r="D53" i="6"/>
  <c r="D52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T50" i="6" l="1"/>
  <c r="R50" i="6"/>
  <c r="J50" i="6"/>
  <c r="D50" i="6"/>
  <c r="R49" i="6"/>
  <c r="J49" i="6"/>
  <c r="F49" i="6"/>
  <c r="D49" i="6"/>
  <c r="X55" i="6"/>
  <c r="X57" i="6"/>
  <c r="X56" i="6"/>
  <c r="AD51" i="6"/>
  <c r="AB51" i="6"/>
  <c r="AA51" i="6"/>
  <c r="Y51" i="6"/>
  <c r="X10" i="6"/>
  <c r="D51" i="6" l="1"/>
  <c r="X51" i="6"/>
</calcChain>
</file>

<file path=xl/sharedStrings.xml><?xml version="1.0" encoding="utf-8"?>
<sst xmlns="http://schemas.openxmlformats.org/spreadsheetml/2006/main" count="263" uniqueCount="145">
  <si>
    <t>Jednostka organizacyjna IAS</t>
  </si>
  <si>
    <t>GP-1</t>
  </si>
  <si>
    <t>GP-2</t>
  </si>
  <si>
    <t>GP-4</t>
  </si>
  <si>
    <t>GP-6</t>
  </si>
  <si>
    <t>GW-6x</t>
  </si>
  <si>
    <t>GSE 2
UGS 2</t>
  </si>
  <si>
    <t>GS-5</t>
  </si>
  <si>
    <t>AP-25</t>
  </si>
  <si>
    <t>Liczba wszystkich  
gaśnic</t>
  </si>
  <si>
    <t>Hydranty wewnętrzne</t>
  </si>
  <si>
    <t>szt.</t>
  </si>
  <si>
    <t>Termin 
badań UDT</t>
  </si>
  <si>
    <t>Liczba
Hydrantów</t>
  </si>
  <si>
    <t>Liczba węży 
W52/W25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</si>
  <si>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</si>
  <si>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</si>
  <si>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</si>
  <si>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</si>
  <si>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</si>
  <si>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</si>
  <si>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</si>
  <si>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</si>
  <si>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</si>
  <si>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</si>
  <si>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</si>
  <si>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</si>
  <si>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</si>
  <si>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</si>
  <si>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</si>
  <si>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</si>
  <si>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</si>
  <si>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</si>
  <si>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</si>
  <si>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</si>
  <si>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</si>
  <si>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</si>
  <si>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</si>
  <si>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</si>
  <si>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</si>
  <si>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</si>
  <si>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28.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</si>
  <si>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</si>
  <si>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</si>
  <si>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</si>
  <si>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</si>
  <si>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</si>
  <si>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</si>
  <si>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</si>
  <si>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</si>
  <si>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</si>
  <si>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40.</t>
  </si>
  <si>
    <t>41.</t>
  </si>
  <si>
    <t xml:space="preserve"> </t>
  </si>
  <si>
    <t xml:space="preserve">Hydrofornie 
przeciwpożarowe </t>
  </si>
  <si>
    <t>39.</t>
  </si>
  <si>
    <t>Termin
remontu po upływie 
5 lat</t>
  </si>
  <si>
    <t>Termin  próby 
ciśnieniowej węża</t>
  </si>
  <si>
    <t>Termin 
remontu 
i
badań UDT</t>
  </si>
  <si>
    <t>03/2025 r.</t>
  </si>
  <si>
    <t>(2) 2025</t>
  </si>
  <si>
    <t>Remonty</t>
  </si>
  <si>
    <t>w 2025</t>
  </si>
  <si>
    <t>Lp.</t>
  </si>
  <si>
    <t>miesiąc/rok</t>
  </si>
  <si>
    <t xml:space="preserve">Termin przeglądu 
i konserwacji hydrantów </t>
  </si>
  <si>
    <t xml:space="preserve">Liczba hydroforni </t>
  </si>
  <si>
    <t xml:space="preserve">Termin przeglądu i konserwacji zestawu hydroforowego </t>
  </si>
  <si>
    <r>
      <t xml:space="preserve">Termin przeglądów i konserwacji podstawowej gaśnic
</t>
    </r>
    <r>
      <rPr>
        <sz val="10"/>
        <color indexed="8"/>
        <rFont val="Calibri"/>
        <family val="2"/>
        <charset val="238"/>
      </rPr>
      <t>(Miesiąc/Rok)</t>
    </r>
  </si>
  <si>
    <r>
      <rPr>
        <sz val="11"/>
        <color indexed="60"/>
        <rFont val="Calibri"/>
        <family val="2"/>
        <charset val="238"/>
      </rPr>
      <t xml:space="preserve">
</t>
    </r>
    <r>
      <rPr>
        <sz val="11"/>
        <color indexed="10"/>
        <rFont val="Calibri"/>
        <family val="2"/>
        <charset val="238"/>
      </rPr>
      <t>(7) 2025</t>
    </r>
    <r>
      <rPr>
        <sz val="11"/>
        <color indexed="8"/>
        <rFont val="Calibri"/>
        <family val="2"/>
        <charset val="238"/>
      </rPr>
      <t xml:space="preserve">
</t>
    </r>
  </si>
  <si>
    <t>09/2025 r.</t>
  </si>
  <si>
    <t>5 (2025)</t>
  </si>
  <si>
    <t>1 (2025)</t>
  </si>
  <si>
    <t>2 (2025)</t>
  </si>
  <si>
    <t>06/2025 r.</t>
  </si>
  <si>
    <t>(1) 2025</t>
  </si>
  <si>
    <t>7 (2025)</t>
  </si>
  <si>
    <t>07/2025 r.</t>
  </si>
  <si>
    <t>6 (2025)</t>
  </si>
  <si>
    <t>GWP-2x AF</t>
  </si>
  <si>
    <t>07/2025. r.</t>
  </si>
  <si>
    <t>08/2025 r.</t>
  </si>
  <si>
    <t>11/2025 r.</t>
  </si>
  <si>
    <t>1 Łobez (2025)
6 Drawsko (2025)</t>
  </si>
  <si>
    <t>GP-12x</t>
  </si>
  <si>
    <r>
      <rPr>
        <sz val="11"/>
        <color indexed="60"/>
        <rFont val="Calibri"/>
        <family val="2"/>
        <charset val="238"/>
      </rPr>
      <t xml:space="preserve">
</t>
    </r>
    <r>
      <rPr>
        <sz val="11"/>
        <color indexed="10"/>
        <rFont val="Calibri"/>
        <family val="2"/>
        <charset val="238"/>
      </rPr>
      <t>(2) 2025</t>
    </r>
    <r>
      <rPr>
        <sz val="11"/>
        <color indexed="8"/>
        <rFont val="Calibri"/>
        <family val="2"/>
        <charset val="238"/>
      </rPr>
      <t xml:space="preserve">
</t>
    </r>
  </si>
  <si>
    <t>12/2025 r.</t>
  </si>
  <si>
    <t>03/2026</t>
  </si>
  <si>
    <t>03/2026 r.</t>
  </si>
  <si>
    <t>03/2026 r</t>
  </si>
  <si>
    <t>01/2026 r.</t>
  </si>
  <si>
    <t>w 2026</t>
  </si>
  <si>
    <r>
      <t xml:space="preserve">14 szt. (próba wyk. 2024 r.)
</t>
    </r>
    <r>
      <rPr>
        <sz val="11"/>
        <color indexed="10"/>
        <rFont val="Calibri"/>
        <family val="2"/>
        <charset val="238"/>
      </rPr>
      <t xml:space="preserve">( 1 wąż </t>
    </r>
    <r>
      <rPr>
        <sz val="11"/>
        <color indexed="10"/>
        <rFont val="Calibri"/>
        <family val="2"/>
        <charset val="238"/>
      </rPr>
      <t>Ø 25</t>
    </r>
    <r>
      <rPr>
        <sz val="11"/>
        <color indexed="10"/>
        <rFont val="Calibri"/>
        <family val="2"/>
        <charset val="238"/>
      </rPr>
      <t xml:space="preserve"> do wymiany w 2025 r.)</t>
    </r>
  </si>
  <si>
    <t>Przeglądy</t>
  </si>
  <si>
    <t>Razem 2026</t>
  </si>
  <si>
    <t>Razem 2025</t>
  </si>
  <si>
    <t>2 (utyli.)
8 (rem.2025)</t>
  </si>
  <si>
    <t>1 (UDT do 2024)</t>
  </si>
  <si>
    <t>do zapytania ofertowego nr 3201-ILZ.261.4.2025</t>
  </si>
  <si>
    <t>Załącznik nr 2</t>
  </si>
  <si>
    <t>LICZBA SPRZĘTU OGÓŁEM</t>
  </si>
  <si>
    <t>US Choszczno 
73-200 Choszczno, ul. Lipcowa 16</t>
  </si>
  <si>
    <t>US Gryfice 
72-300 Gryfice, ul. Niepodległości 54a</t>
  </si>
  <si>
    <t>II US Koszalin 
75-549 Koszalin, ul. Moniuszki 15</t>
  </si>
  <si>
    <t>US Kołobrzeg 
78-100 Kołobrzeg, ul. Armii Krajowej 2</t>
  </si>
  <si>
    <t>II US Szczecin
71-417 Szczecin, ul. Felczaka 19</t>
  </si>
  <si>
    <t>US Goleniów 
72-100, Plac Lotników 1</t>
  </si>
  <si>
    <t>III US Szczecin
70-783 Szczecin, ul. Rydla 65</t>
  </si>
  <si>
    <t>US Stargard 
73-110 Stargard, ul. Towarowa 15</t>
  </si>
  <si>
    <t>US Drawsko Pomorskie 
78-500 Drawsko Pomorskie, 
ul. Piłsudskiego 35-37</t>
  </si>
  <si>
    <t>US Kamień Pomorski 
72-400 Kamień Pomorski, ul. Mieszka I 5b</t>
  </si>
  <si>
    <t>US Gryfino 
74-100, ul. Szczecińska 24</t>
  </si>
  <si>
    <t>US Pyrzyce 
74-200 Pyrzyce, ul. 1 Maja 16</t>
  </si>
  <si>
    <t>US Myślibórz 
74-300 Myślibórz, ul. Pileckiego 18</t>
  </si>
  <si>
    <t>US Białogard 
78-200 Białogard, ul. Mickiewicza 3</t>
  </si>
  <si>
    <t>US Wałcz 
78-600 Wałcz, ul. Kościuszki 4</t>
  </si>
  <si>
    <t>US Świnoujście 
72-600 Świnoujście, ul. Pułaskiego 7</t>
  </si>
  <si>
    <t>US Szczecinek 
78-400 Szczecinek, ul. Mickiewicza 13/14</t>
  </si>
  <si>
    <t>OC Port Lotniczy Szczecin-Goleniów 
72-100 Goleniów, Glewice 1A</t>
  </si>
  <si>
    <t>ZUCS Kamień Pomorski 
72-400 Kamień Pomorski, ul. Długosza 17</t>
  </si>
  <si>
    <t>ZUCS Gryfino 
74-100 Gryfino, ul. Piastów 22</t>
  </si>
  <si>
    <t>ZUCS Małopolska 
70-515 Szczecin, ul. Małopolska 44</t>
  </si>
  <si>
    <t>ZUCS Druckiego-Lubeckiego 
70-900 Szczecin, ul. Druckiego-Lubeckiego 1C</t>
  </si>
  <si>
    <t>ZUCS Struga 
70-784 Szczecin, ul. Struga 61</t>
  </si>
  <si>
    <t>ZUCS Koszalin 
75-620 Koszalin, ul. Racławicka 3, 5</t>
  </si>
  <si>
    <t>ZUCS Świnoujście 
72-602 Świnoujście, ul. Dworcowa 1</t>
  </si>
  <si>
    <t>ZUCS Kołobrzeg 
78-100 Kołobrzeg, ul. Portowa 41</t>
  </si>
  <si>
    <r>
      <t>I US Szczecin budynek</t>
    </r>
    <r>
      <rPr>
        <b/>
        <sz val="11"/>
        <color indexed="8"/>
        <rFont val="Calibri"/>
        <family val="2"/>
        <charset val="238"/>
      </rPr>
      <t xml:space="preserve"> A</t>
    </r>
    <r>
      <rPr>
        <sz val="11"/>
        <color indexed="8"/>
        <rFont val="Calibri"/>
        <family val="2"/>
        <charset val="238"/>
        <scheme val="minor"/>
      </rPr>
      <t xml:space="preserve"> 
70-217 Szczecin, ul. Potulicka 59</t>
    </r>
  </si>
  <si>
    <r>
      <t xml:space="preserve">I US Szczecin budynek </t>
    </r>
    <r>
      <rPr>
        <b/>
        <sz val="11"/>
        <color indexed="8"/>
        <rFont val="Calibri"/>
        <family val="2"/>
        <charset val="238"/>
      </rPr>
      <t>B</t>
    </r>
    <r>
      <rPr>
        <sz val="11"/>
        <color indexed="8"/>
        <rFont val="Calibri"/>
        <family val="2"/>
        <charset val="238"/>
        <scheme val="minor"/>
      </rPr>
      <t xml:space="preserve"> 
70-217 Szczecin, ul. Drzymały 5</t>
    </r>
  </si>
  <si>
    <t>IAS w Szczecinie - magazyn
70-603, ul. Bytomska, magazyn nr 44</t>
  </si>
  <si>
    <t xml:space="preserve">ZUCS Koszalin - magazyn
75-216, Koszalin, ul. Przemysłowa 8 </t>
  </si>
  <si>
    <t>ZUCS Szczecinek 
78-400 Szczecinek, ul. Cieślaka 4</t>
  </si>
  <si>
    <t>I US Koszalin
75-216 Koszalin, ul. Przemysłowa 3</t>
  </si>
  <si>
    <t>IAS w Szczecinie 
70-525 Szczecin, ul. Roosevelta 1,2</t>
  </si>
  <si>
    <t>IAS w Szczecinie 
70-656 Szczecin, ul. Energetyków 55</t>
  </si>
  <si>
    <t>II US Szczecin - Dział egzekucji
71-420 Szczecin, ul. Odrowąża 1</t>
  </si>
  <si>
    <t>II US Szczecin - magazyn
70-340 Szczecin, ul. Bohaterów Warszawy 32a</t>
  </si>
  <si>
    <t>27.</t>
  </si>
  <si>
    <t>29.</t>
  </si>
  <si>
    <t>ZUCS Koszalin - magazyn
75-211 Koszalin, ul. Bohaterów Warszawy 24-26</t>
  </si>
  <si>
    <t>ZUCS Bytomska - magazyn
70-603 Szczecin, ul. Bytomska 9, magazyn 44</t>
  </si>
  <si>
    <t xml:space="preserve">Wykaz gaśnic i hydrantów wewnętrznych oraz hydroforni przeciwpożarowych </t>
  </si>
  <si>
    <t>ZUCS Żołnierska 
71-210 Szczecin, ul. Żołnierska 45</t>
  </si>
  <si>
    <t>ZUCS Hryniewieckiego - RTG 
70-606 Szczecin, ul. Hryniewieckiego, teren Portu</t>
  </si>
  <si>
    <t>jednostki organizacyjne w Lubieszynie 
72-002 Dołuje, Lubieszyn 11i, budynek nr 3, 5 i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</si>
</sst>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mmm\-yy"/>
  </numFmts>
  <fonts count="23" x14ac:knownFonts="1"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6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/>
    <xf numFmtId="0" fontId="6" fillId="0" borderId="0" xfId="0" applyFont="1"/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0" fontId="14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4" fontId="6" fillId="0" borderId="1" xfId="0" quotePrefix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/>
    </xf>
    <xf numFmtId="0" fontId="7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/>
    <xf numFmtId="0" fontId="9" fillId="0" borderId="1" xfId="0" applyFont="1" applyFill="1" applyBorder="1"/>
    <xf numFmtId="0" fontId="6" fillId="0" borderId="0" xfId="0" applyFont="1" applyFill="1"/>
    <xf numFmtId="0" fontId="8" fillId="0" borderId="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8" fillId="0" borderId="1" xfId="0" applyFont="1" applyFill="1" applyBorder="1"/>
    <xf numFmtId="0" fontId="10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right" vertical="center" wrapText="1"/>
    </xf>
    <xf numFmtId="0" fontId="17" fillId="0" borderId="3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4" fontId="6" fillId="0" borderId="1" xfId="0" quotePrefix="1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vertical="center" wrapText="1"/>
    </xf>
    <xf numFmtId="0" fontId="21" fillId="0" borderId="13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2" fontId="10" fillId="0" borderId="6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000"/>
      <rgbColor rgb="00FF9900"/>
      <rgbColor rgb="00FF6600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59"/>
  <sheetViews>
    <sheetView tabSelected="1" zoomScale="80" zoomScaleNormal="80" workbookViewId="0"/>
  </sheetViews>
  <sheetFormatPr defaultColWidth="9.140625" defaultRowHeight="12.75" x14ac:dyDescent="0.2"/>
  <cols>
    <col min="1" max="1" width="5.42578125" style="1" customWidth="1"/>
    <col min="2" max="2" width="48.28515625" style="2" customWidth="1"/>
    <col min="3" max="3" width="15.42578125" style="3" customWidth="1"/>
    <col min="4" max="10" width="11.7109375" style="3" customWidth="1"/>
    <col min="11" max="11" width="11.28515625" style="3" customWidth="1"/>
    <col min="12" max="23" width="11.7109375" style="3" customWidth="1"/>
    <col min="24" max="25" width="13.7109375" style="3" customWidth="1"/>
    <col min="26" max="26" width="20.42578125" style="3" customWidth="1"/>
    <col min="27" max="28" width="9.7109375" style="3" customWidth="1"/>
    <col min="29" max="29" width="15" style="3" customWidth="1"/>
    <col min="30" max="30" width="10.7109375" style="3" customWidth="1"/>
    <col min="31" max="31" width="16.140625" style="3" customWidth="1"/>
    <col min="32" max="32" width="4.42578125" style="3" customWidth="1"/>
    <col min="33" max="16384" width="9.140625" style="3"/>
  </cols>
  <sheetData>
    <row r="2" spans="1:34" ht="15.75" x14ac:dyDescent="0.25">
      <c r="AE2" s="60" t="s">
        <v>99</v>
      </c>
    </row>
    <row r="3" spans="1:34" ht="15.75" x14ac:dyDescent="0.25">
      <c r="AE3" s="61" t="s">
        <v>98</v>
      </c>
    </row>
    <row r="5" spans="1:34" ht="15" customHeight="1" x14ac:dyDescent="0.25">
      <c r="A5" s="6"/>
      <c r="B5" s="2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25"/>
      <c r="AB5" s="25"/>
      <c r="AC5" s="25"/>
      <c r="AD5" s="4"/>
      <c r="AE5" s="26"/>
      <c r="AF5" s="4"/>
      <c r="AG5" s="4"/>
      <c r="AH5" s="4"/>
    </row>
    <row r="6" spans="1:34" ht="47.25" customHeight="1" x14ac:dyDescent="0.2">
      <c r="A6" s="83" t="s">
        <v>141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5"/>
      <c r="Z6" s="85"/>
      <c r="AA6" s="85"/>
      <c r="AB6" s="85"/>
      <c r="AC6" s="85"/>
      <c r="AD6" s="85"/>
      <c r="AE6" s="86"/>
      <c r="AF6" s="4"/>
      <c r="AG6" s="4"/>
      <c r="AH6" s="4"/>
    </row>
    <row r="7" spans="1:34" ht="35.25" customHeight="1" x14ac:dyDescent="0.2">
      <c r="A7" s="87" t="s">
        <v>63</v>
      </c>
      <c r="B7" s="87" t="s">
        <v>0</v>
      </c>
      <c r="C7" s="87" t="s">
        <v>68</v>
      </c>
      <c r="D7" s="90" t="s">
        <v>1</v>
      </c>
      <c r="E7" s="95" t="s">
        <v>56</v>
      </c>
      <c r="F7" s="90" t="s">
        <v>2</v>
      </c>
      <c r="G7" s="95" t="s">
        <v>56</v>
      </c>
      <c r="H7" s="90" t="s">
        <v>3</v>
      </c>
      <c r="I7" s="95" t="s">
        <v>56</v>
      </c>
      <c r="J7" s="90" t="s">
        <v>4</v>
      </c>
      <c r="K7" s="95" t="s">
        <v>56</v>
      </c>
      <c r="L7" s="87" t="s">
        <v>84</v>
      </c>
      <c r="M7" s="95" t="s">
        <v>56</v>
      </c>
      <c r="N7" s="90" t="s">
        <v>79</v>
      </c>
      <c r="O7" s="95" t="s">
        <v>56</v>
      </c>
      <c r="P7" s="87" t="s">
        <v>5</v>
      </c>
      <c r="Q7" s="87" t="s">
        <v>56</v>
      </c>
      <c r="R7" s="90" t="s">
        <v>6</v>
      </c>
      <c r="S7" s="95" t="s">
        <v>58</v>
      </c>
      <c r="T7" s="90" t="s">
        <v>7</v>
      </c>
      <c r="U7" s="95" t="s">
        <v>12</v>
      </c>
      <c r="V7" s="90" t="s">
        <v>8</v>
      </c>
      <c r="W7" s="93" t="s">
        <v>56</v>
      </c>
      <c r="X7" s="90" t="s">
        <v>9</v>
      </c>
      <c r="Y7" s="91" t="s">
        <v>10</v>
      </c>
      <c r="Z7" s="92"/>
      <c r="AA7" s="92"/>
      <c r="AB7" s="92"/>
      <c r="AC7" s="92"/>
      <c r="AD7" s="90" t="s">
        <v>54</v>
      </c>
      <c r="AE7" s="99"/>
      <c r="AF7" s="4"/>
      <c r="AG7" s="4"/>
      <c r="AH7" s="4"/>
    </row>
    <row r="8" spans="1:34" ht="79.900000000000006" customHeight="1" x14ac:dyDescent="0.2">
      <c r="A8" s="88"/>
      <c r="B8" s="88"/>
      <c r="C8" s="88"/>
      <c r="D8" s="87"/>
      <c r="E8" s="96"/>
      <c r="F8" s="87"/>
      <c r="G8" s="96"/>
      <c r="H8" s="87"/>
      <c r="I8" s="96"/>
      <c r="J8" s="87"/>
      <c r="K8" s="96"/>
      <c r="L8" s="88"/>
      <c r="M8" s="96"/>
      <c r="N8" s="87"/>
      <c r="O8" s="96"/>
      <c r="P8" s="88"/>
      <c r="Q8" s="88"/>
      <c r="R8" s="87"/>
      <c r="S8" s="96"/>
      <c r="T8" s="87"/>
      <c r="U8" s="96"/>
      <c r="V8" s="87"/>
      <c r="W8" s="94"/>
      <c r="X8" s="87"/>
      <c r="Y8" s="27" t="s">
        <v>13</v>
      </c>
      <c r="Z8" s="27" t="s">
        <v>57</v>
      </c>
      <c r="AA8" s="100" t="s">
        <v>14</v>
      </c>
      <c r="AB8" s="100"/>
      <c r="AC8" s="27" t="s">
        <v>65</v>
      </c>
      <c r="AD8" s="27" t="s">
        <v>66</v>
      </c>
      <c r="AE8" s="27" t="s">
        <v>67</v>
      </c>
      <c r="AF8" s="4"/>
      <c r="AG8" s="4"/>
      <c r="AH8" s="4"/>
    </row>
    <row r="9" spans="1:34" ht="20.100000000000001" customHeight="1" x14ac:dyDescent="0.2">
      <c r="A9" s="89"/>
      <c r="B9" s="89"/>
      <c r="C9" s="89"/>
      <c r="D9" s="28" t="s">
        <v>11</v>
      </c>
      <c r="E9" s="28" t="s">
        <v>11</v>
      </c>
      <c r="F9" s="28" t="s">
        <v>11</v>
      </c>
      <c r="G9" s="28" t="s">
        <v>11</v>
      </c>
      <c r="H9" s="28" t="s">
        <v>11</v>
      </c>
      <c r="I9" s="28" t="s">
        <v>11</v>
      </c>
      <c r="J9" s="28" t="s">
        <v>11</v>
      </c>
      <c r="K9" s="28" t="s">
        <v>11</v>
      </c>
      <c r="L9" s="28" t="s">
        <v>11</v>
      </c>
      <c r="M9" s="28" t="s">
        <v>11</v>
      </c>
      <c r="N9" s="28" t="s">
        <v>11</v>
      </c>
      <c r="O9" s="28" t="s">
        <v>11</v>
      </c>
      <c r="P9" s="28" t="s">
        <v>11</v>
      </c>
      <c r="Q9" s="28" t="s">
        <v>11</v>
      </c>
      <c r="R9" s="28" t="s">
        <v>11</v>
      </c>
      <c r="S9" s="28" t="s">
        <v>11</v>
      </c>
      <c r="T9" s="28" t="s">
        <v>11</v>
      </c>
      <c r="U9" s="28" t="s">
        <v>11</v>
      </c>
      <c r="V9" s="28" t="s">
        <v>11</v>
      </c>
      <c r="W9" s="28" t="s">
        <v>11</v>
      </c>
      <c r="X9" s="28" t="s">
        <v>11</v>
      </c>
      <c r="Y9" s="28" t="s">
        <v>11</v>
      </c>
      <c r="Z9" s="28" t="s">
        <v>11</v>
      </c>
      <c r="AA9" s="28" t="s">
        <v>11</v>
      </c>
      <c r="AB9" s="28" t="s">
        <v>11</v>
      </c>
      <c r="AC9" s="28" t="s">
        <v>64</v>
      </c>
      <c r="AD9" s="28" t="s">
        <v>11</v>
      </c>
      <c r="AE9" s="28" t="s">
        <v>64</v>
      </c>
      <c r="AF9" s="4"/>
      <c r="AG9" s="4"/>
      <c r="AH9" s="4"/>
    </row>
    <row r="10" spans="1:34" ht="60" customHeight="1" x14ac:dyDescent="0.25">
      <c r="A10" s="10" t="s">
        <v>15</v>
      </c>
      <c r="B10" s="9" t="s">
        <v>101</v>
      </c>
      <c r="C10" s="8" t="s">
        <v>70</v>
      </c>
      <c r="D10" s="18">
        <v>1</v>
      </c>
      <c r="E10" s="29"/>
      <c r="F10" s="18">
        <v>6</v>
      </c>
      <c r="G10" s="30" t="s">
        <v>72</v>
      </c>
      <c r="H10" s="18"/>
      <c r="I10" s="18"/>
      <c r="J10" s="31">
        <v>8</v>
      </c>
      <c r="K10" s="32" t="s">
        <v>72</v>
      </c>
      <c r="L10" s="31"/>
      <c r="M10" s="32"/>
      <c r="N10" s="31"/>
      <c r="O10" s="31"/>
      <c r="P10" s="31"/>
      <c r="Q10" s="31"/>
      <c r="R10" s="31">
        <v>2</v>
      </c>
      <c r="S10" s="33"/>
      <c r="T10" s="31"/>
      <c r="U10" s="31"/>
      <c r="V10" s="31"/>
      <c r="W10" s="34"/>
      <c r="X10" s="31">
        <f t="shared" ref="X10:X50" si="0">SUM(D10:V10)</f>
        <v>17</v>
      </c>
      <c r="Y10" s="31">
        <v>2</v>
      </c>
      <c r="Z10" s="35" t="s">
        <v>73</v>
      </c>
      <c r="AA10" s="31"/>
      <c r="AB10" s="36">
        <v>2</v>
      </c>
      <c r="AC10" s="37" t="s">
        <v>70</v>
      </c>
      <c r="AD10" s="31"/>
      <c r="AE10" s="38"/>
      <c r="AF10" s="4"/>
      <c r="AG10" s="4"/>
      <c r="AH10" s="4"/>
    </row>
    <row r="11" spans="1:34" ht="60" customHeight="1" x14ac:dyDescent="0.25">
      <c r="A11" s="10" t="s">
        <v>16</v>
      </c>
      <c r="B11" s="9" t="s">
        <v>102</v>
      </c>
      <c r="C11" s="8" t="s">
        <v>74</v>
      </c>
      <c r="D11" s="20">
        <v>2</v>
      </c>
      <c r="E11" s="22"/>
      <c r="F11" s="20"/>
      <c r="G11" s="20"/>
      <c r="H11" s="20"/>
      <c r="I11" s="20"/>
      <c r="J11" s="8">
        <v>10</v>
      </c>
      <c r="K11" s="39" t="s">
        <v>96</v>
      </c>
      <c r="L11" s="8"/>
      <c r="M11" s="39"/>
      <c r="N11" s="8"/>
      <c r="O11" s="8"/>
      <c r="P11" s="8"/>
      <c r="Q11" s="8"/>
      <c r="R11" s="8">
        <v>2</v>
      </c>
      <c r="S11" s="39"/>
      <c r="T11" s="8"/>
      <c r="U11" s="8"/>
      <c r="V11" s="8"/>
      <c r="W11" s="40"/>
      <c r="X11" s="31">
        <f t="shared" si="0"/>
        <v>14</v>
      </c>
      <c r="Y11" s="11">
        <v>7</v>
      </c>
      <c r="Z11" s="39" t="s">
        <v>76</v>
      </c>
      <c r="AA11" s="11">
        <v>1</v>
      </c>
      <c r="AB11" s="14">
        <v>6</v>
      </c>
      <c r="AC11" s="17" t="s">
        <v>74</v>
      </c>
      <c r="AD11" s="15"/>
      <c r="AE11" s="15"/>
      <c r="AF11" s="97"/>
      <c r="AG11" s="98"/>
      <c r="AH11" s="98"/>
    </row>
    <row r="12" spans="1:34" ht="60" customHeight="1" x14ac:dyDescent="0.25">
      <c r="A12" s="10" t="s">
        <v>17</v>
      </c>
      <c r="B12" s="9" t="s">
        <v>132</v>
      </c>
      <c r="C12" s="8" t="s">
        <v>70</v>
      </c>
      <c r="D12" s="20">
        <v>3</v>
      </c>
      <c r="E12" s="39" t="s">
        <v>75</v>
      </c>
      <c r="F12" s="20"/>
      <c r="G12" s="22"/>
      <c r="H12" s="20"/>
      <c r="I12" s="41"/>
      <c r="J12" s="8">
        <v>36</v>
      </c>
      <c r="K12" s="39"/>
      <c r="L12" s="8"/>
      <c r="M12" s="39"/>
      <c r="N12" s="8">
        <v>1</v>
      </c>
      <c r="O12" s="42"/>
      <c r="P12" s="8"/>
      <c r="Q12" s="8"/>
      <c r="R12" s="8">
        <v>3</v>
      </c>
      <c r="S12" s="11"/>
      <c r="T12" s="8">
        <v>1</v>
      </c>
      <c r="U12" s="10"/>
      <c r="V12" s="8"/>
      <c r="W12" s="8"/>
      <c r="X12" s="31">
        <f t="shared" si="0"/>
        <v>44</v>
      </c>
      <c r="Y12" s="8">
        <v>15</v>
      </c>
      <c r="Z12" s="11" t="s">
        <v>92</v>
      </c>
      <c r="AA12" s="8"/>
      <c r="AB12" s="14">
        <v>15</v>
      </c>
      <c r="AC12" s="17" t="s">
        <v>74</v>
      </c>
      <c r="AD12" s="15"/>
      <c r="AE12" s="15"/>
      <c r="AF12" s="4"/>
      <c r="AG12" s="4"/>
      <c r="AH12" s="4"/>
    </row>
    <row r="13" spans="1:34" ht="60" customHeight="1" x14ac:dyDescent="0.25">
      <c r="A13" s="10" t="s">
        <v>18</v>
      </c>
      <c r="B13" s="9" t="s">
        <v>103</v>
      </c>
      <c r="C13" s="8" t="s">
        <v>74</v>
      </c>
      <c r="D13" s="20">
        <v>2</v>
      </c>
      <c r="E13" s="43"/>
      <c r="F13" s="20">
        <v>1</v>
      </c>
      <c r="G13" s="22"/>
      <c r="H13" s="20">
        <v>26</v>
      </c>
      <c r="I13" s="41"/>
      <c r="J13" s="8">
        <v>1</v>
      </c>
      <c r="K13" s="10"/>
      <c r="L13" s="8"/>
      <c r="M13" s="10"/>
      <c r="N13" s="8"/>
      <c r="O13" s="8"/>
      <c r="P13" s="8"/>
      <c r="Q13" s="8"/>
      <c r="R13" s="8">
        <v>1</v>
      </c>
      <c r="S13" s="11"/>
      <c r="T13" s="8">
        <v>1</v>
      </c>
      <c r="U13" s="8"/>
      <c r="V13" s="8"/>
      <c r="W13" s="8"/>
      <c r="X13" s="31">
        <f t="shared" si="0"/>
        <v>32</v>
      </c>
      <c r="Y13" s="8">
        <v>4</v>
      </c>
      <c r="Z13" s="44"/>
      <c r="AA13" s="8"/>
      <c r="AB13" s="14">
        <v>4</v>
      </c>
      <c r="AC13" s="17" t="s">
        <v>74</v>
      </c>
      <c r="AD13" s="15"/>
      <c r="AE13" s="15"/>
      <c r="AF13" s="4"/>
      <c r="AG13" s="4"/>
      <c r="AH13" s="4"/>
    </row>
    <row r="14" spans="1:34" ht="60" customHeight="1" x14ac:dyDescent="0.25">
      <c r="A14" s="10" t="s">
        <v>19</v>
      </c>
      <c r="B14" s="9" t="s">
        <v>104</v>
      </c>
      <c r="C14" s="8" t="s">
        <v>74</v>
      </c>
      <c r="D14" s="20">
        <v>2</v>
      </c>
      <c r="E14" s="41"/>
      <c r="F14" s="20"/>
      <c r="G14" s="20"/>
      <c r="H14" s="20">
        <v>3</v>
      </c>
      <c r="I14" s="20"/>
      <c r="J14" s="8">
        <v>8</v>
      </c>
      <c r="K14" s="11"/>
      <c r="L14" s="8"/>
      <c r="M14" s="11"/>
      <c r="N14" s="8"/>
      <c r="O14" s="8"/>
      <c r="P14" s="8"/>
      <c r="Q14" s="8"/>
      <c r="R14" s="8">
        <v>2</v>
      </c>
      <c r="S14" s="11"/>
      <c r="T14" s="8"/>
      <c r="U14" s="8"/>
      <c r="V14" s="8"/>
      <c r="W14" s="8"/>
      <c r="X14" s="31">
        <f t="shared" si="0"/>
        <v>15</v>
      </c>
      <c r="Y14" s="8"/>
      <c r="Z14" s="8"/>
      <c r="AA14" s="8"/>
      <c r="AB14" s="14"/>
      <c r="AC14" s="17"/>
      <c r="AD14" s="15"/>
      <c r="AE14" s="15"/>
      <c r="AF14" s="4"/>
      <c r="AG14" s="4"/>
      <c r="AH14" s="4"/>
    </row>
    <row r="15" spans="1:34" s="4" customFormat="1" ht="60" customHeight="1" x14ac:dyDescent="0.2">
      <c r="A15" s="101" t="s">
        <v>20</v>
      </c>
      <c r="B15" s="9" t="s">
        <v>105</v>
      </c>
      <c r="C15" s="78" t="s">
        <v>88</v>
      </c>
      <c r="D15" s="20">
        <v>2</v>
      </c>
      <c r="E15" s="21"/>
      <c r="F15" s="20">
        <v>9</v>
      </c>
      <c r="G15" s="22"/>
      <c r="H15" s="20"/>
      <c r="I15" s="20"/>
      <c r="J15" s="8">
        <v>17</v>
      </c>
      <c r="K15" s="13"/>
      <c r="L15" s="8"/>
      <c r="M15" s="13"/>
      <c r="N15" s="8"/>
      <c r="O15" s="8"/>
      <c r="P15" s="8"/>
      <c r="Q15" s="8"/>
      <c r="R15" s="8">
        <v>1</v>
      </c>
      <c r="S15" s="11"/>
      <c r="T15" s="8"/>
      <c r="U15" s="8"/>
      <c r="V15" s="8"/>
      <c r="W15" s="8"/>
      <c r="X15" s="31">
        <f t="shared" si="0"/>
        <v>29</v>
      </c>
      <c r="Y15" s="8">
        <v>10</v>
      </c>
      <c r="Z15" s="8"/>
      <c r="AA15" s="8">
        <v>2</v>
      </c>
      <c r="AB15" s="14">
        <v>8</v>
      </c>
      <c r="AC15" s="81" t="s">
        <v>87</v>
      </c>
      <c r="AD15" s="8">
        <v>1</v>
      </c>
      <c r="AE15" s="23" t="s">
        <v>87</v>
      </c>
    </row>
    <row r="16" spans="1:34" s="4" customFormat="1" ht="60" customHeight="1" x14ac:dyDescent="0.25">
      <c r="A16" s="10" t="s">
        <v>21</v>
      </c>
      <c r="B16" s="71" t="s">
        <v>136</v>
      </c>
      <c r="C16" s="79"/>
      <c r="D16" s="8"/>
      <c r="E16" s="8" t="s">
        <v>53</v>
      </c>
      <c r="F16" s="8"/>
      <c r="G16" s="8"/>
      <c r="H16" s="8"/>
      <c r="I16" s="8"/>
      <c r="J16" s="8">
        <v>8</v>
      </c>
      <c r="K16" s="13"/>
      <c r="L16" s="8"/>
      <c r="M16" s="13"/>
      <c r="N16" s="8"/>
      <c r="O16" s="8"/>
      <c r="P16" s="8"/>
      <c r="Q16" s="8"/>
      <c r="R16" s="8"/>
      <c r="S16" s="11"/>
      <c r="T16" s="8"/>
      <c r="U16" s="8"/>
      <c r="V16" s="8"/>
      <c r="W16" s="8"/>
      <c r="X16" s="31">
        <f t="shared" si="0"/>
        <v>8</v>
      </c>
      <c r="Y16" s="8">
        <v>6</v>
      </c>
      <c r="Z16" s="8"/>
      <c r="AA16" s="8">
        <v>5</v>
      </c>
      <c r="AB16" s="14">
        <v>1</v>
      </c>
      <c r="AC16" s="82"/>
      <c r="AD16" s="15"/>
      <c r="AE16" s="15"/>
    </row>
    <row r="17" spans="1:34" s="4" customFormat="1" ht="60" customHeight="1" x14ac:dyDescent="0.25">
      <c r="A17" s="102" t="s">
        <v>22</v>
      </c>
      <c r="B17" s="9" t="s">
        <v>135</v>
      </c>
      <c r="C17" s="80"/>
      <c r="D17" s="8"/>
      <c r="E17" s="8"/>
      <c r="F17" s="8"/>
      <c r="G17" s="8"/>
      <c r="H17" s="8"/>
      <c r="I17" s="8"/>
      <c r="J17" s="8">
        <v>3</v>
      </c>
      <c r="K17" s="16"/>
      <c r="L17" s="8"/>
      <c r="M17" s="16"/>
      <c r="N17" s="8"/>
      <c r="O17" s="8"/>
      <c r="P17" s="8"/>
      <c r="Q17" s="8"/>
      <c r="R17" s="8"/>
      <c r="S17" s="11"/>
      <c r="T17" s="8"/>
      <c r="U17" s="8"/>
      <c r="V17" s="8"/>
      <c r="W17" s="8"/>
      <c r="X17" s="31">
        <f t="shared" si="0"/>
        <v>3</v>
      </c>
      <c r="Y17" s="8"/>
      <c r="Z17" s="8"/>
      <c r="AA17" s="8"/>
      <c r="AB17" s="14"/>
      <c r="AC17" s="17"/>
      <c r="AD17" s="15"/>
      <c r="AE17" s="15"/>
    </row>
    <row r="18" spans="1:34" s="4" customFormat="1" ht="60" customHeight="1" x14ac:dyDescent="0.25">
      <c r="A18" s="10" t="s">
        <v>23</v>
      </c>
      <c r="B18" s="71" t="s">
        <v>133</v>
      </c>
      <c r="C18" s="8" t="s">
        <v>88</v>
      </c>
      <c r="D18" s="18"/>
      <c r="E18" s="18"/>
      <c r="F18" s="18"/>
      <c r="G18" s="18"/>
      <c r="H18" s="18"/>
      <c r="I18" s="18"/>
      <c r="J18" s="18">
        <v>28</v>
      </c>
      <c r="K18" s="16"/>
      <c r="L18" s="19"/>
      <c r="M18" s="16"/>
      <c r="N18" s="8"/>
      <c r="O18" s="8"/>
      <c r="P18" s="8"/>
      <c r="Q18" s="8"/>
      <c r="R18" s="8">
        <v>3</v>
      </c>
      <c r="S18" s="11"/>
      <c r="T18" s="8"/>
      <c r="U18" s="8"/>
      <c r="V18" s="8">
        <v>16</v>
      </c>
      <c r="W18" s="8"/>
      <c r="X18" s="31">
        <f t="shared" si="0"/>
        <v>47</v>
      </c>
      <c r="Y18" s="8"/>
      <c r="Z18" s="8"/>
      <c r="AA18" s="8"/>
      <c r="AB18" s="14"/>
      <c r="AC18" s="17"/>
      <c r="AD18" s="15"/>
      <c r="AE18" s="15"/>
    </row>
    <row r="19" spans="1:34" ht="60" customHeight="1" x14ac:dyDescent="0.25">
      <c r="A19" s="10" t="s">
        <v>24</v>
      </c>
      <c r="B19" s="9" t="s">
        <v>134</v>
      </c>
      <c r="C19" s="8" t="s">
        <v>77</v>
      </c>
      <c r="D19" s="20">
        <v>9</v>
      </c>
      <c r="E19" s="45"/>
      <c r="F19" s="20">
        <v>2</v>
      </c>
      <c r="G19" s="22"/>
      <c r="H19" s="20">
        <v>6</v>
      </c>
      <c r="I19" s="20"/>
      <c r="J19" s="8">
        <v>72</v>
      </c>
      <c r="K19" s="12"/>
      <c r="L19" s="8"/>
      <c r="M19" s="12"/>
      <c r="N19" s="8"/>
      <c r="O19" s="8"/>
      <c r="P19" s="8"/>
      <c r="Q19" s="8"/>
      <c r="R19" s="8">
        <v>14</v>
      </c>
      <c r="S19" s="13"/>
      <c r="T19" s="8"/>
      <c r="U19" s="8"/>
      <c r="V19" s="8">
        <v>10</v>
      </c>
      <c r="W19" s="10"/>
      <c r="X19" s="31">
        <f t="shared" si="0"/>
        <v>113</v>
      </c>
      <c r="Y19" s="8">
        <v>5</v>
      </c>
      <c r="Z19" s="8"/>
      <c r="AA19" s="8">
        <v>10</v>
      </c>
      <c r="AB19" s="14"/>
      <c r="AC19" s="17" t="s">
        <v>77</v>
      </c>
      <c r="AD19" s="15"/>
      <c r="AE19" s="15"/>
      <c r="AF19" s="4"/>
      <c r="AG19" s="4"/>
      <c r="AH19" s="4"/>
    </row>
    <row r="20" spans="1:34" ht="60" customHeight="1" x14ac:dyDescent="0.25">
      <c r="A20" s="10" t="s">
        <v>25</v>
      </c>
      <c r="B20" s="59" t="s">
        <v>129</v>
      </c>
      <c r="C20" s="8" t="s">
        <v>77</v>
      </c>
      <c r="D20" s="8"/>
      <c r="E20" s="8"/>
      <c r="F20" s="8"/>
      <c r="G20" s="10"/>
      <c r="H20" s="8" t="s">
        <v>53</v>
      </c>
      <c r="I20" s="8"/>
      <c r="J20" s="8">
        <v>2</v>
      </c>
      <c r="K20" s="39"/>
      <c r="L20" s="8"/>
      <c r="M20" s="39"/>
      <c r="N20" s="8"/>
      <c r="O20" s="8"/>
      <c r="P20" s="8"/>
      <c r="Q20" s="8"/>
      <c r="R20" s="8"/>
      <c r="S20" s="11"/>
      <c r="T20" s="8"/>
      <c r="U20" s="8"/>
      <c r="V20" s="8"/>
      <c r="W20" s="8"/>
      <c r="X20" s="31">
        <f t="shared" si="0"/>
        <v>2</v>
      </c>
      <c r="Y20" s="8"/>
      <c r="Z20" s="8"/>
      <c r="AA20" s="8"/>
      <c r="AB20" s="14"/>
      <c r="AC20" s="17"/>
      <c r="AD20" s="15"/>
      <c r="AE20" s="15"/>
      <c r="AF20" s="4"/>
      <c r="AG20" s="4"/>
      <c r="AH20" s="4"/>
    </row>
    <row r="21" spans="1:34" s="4" customFormat="1" ht="60" customHeight="1" x14ac:dyDescent="0.25">
      <c r="A21" s="10" t="s">
        <v>26</v>
      </c>
      <c r="B21" s="9" t="s">
        <v>106</v>
      </c>
      <c r="C21" s="8" t="s">
        <v>74</v>
      </c>
      <c r="D21" s="20">
        <v>2</v>
      </c>
      <c r="E21" s="22"/>
      <c r="F21" s="20">
        <v>2</v>
      </c>
      <c r="G21" s="22"/>
      <c r="H21" s="20">
        <v>4</v>
      </c>
      <c r="I21" s="20"/>
      <c r="J21" s="8">
        <v>13</v>
      </c>
      <c r="K21" s="39"/>
      <c r="L21" s="8"/>
      <c r="M21" s="39"/>
      <c r="N21" s="8"/>
      <c r="O21" s="8"/>
      <c r="P21" s="8"/>
      <c r="Q21" s="8"/>
      <c r="R21" s="8">
        <v>1</v>
      </c>
      <c r="S21" s="11"/>
      <c r="T21" s="8">
        <v>2</v>
      </c>
      <c r="U21" s="39" t="s">
        <v>75</v>
      </c>
      <c r="V21" s="8"/>
      <c r="W21" s="8"/>
      <c r="X21" s="31">
        <f t="shared" si="0"/>
        <v>24</v>
      </c>
      <c r="Y21" s="8">
        <v>6</v>
      </c>
      <c r="Z21" s="8"/>
      <c r="AA21" s="8">
        <v>6</v>
      </c>
      <c r="AB21" s="14"/>
      <c r="AC21" s="17" t="s">
        <v>74</v>
      </c>
      <c r="AD21" s="15"/>
      <c r="AE21" s="15"/>
    </row>
    <row r="22" spans="1:34" ht="60" customHeight="1" x14ac:dyDescent="0.25">
      <c r="A22" s="10" t="s">
        <v>27</v>
      </c>
      <c r="B22" s="9" t="s">
        <v>107</v>
      </c>
      <c r="C22" s="8" t="s">
        <v>74</v>
      </c>
      <c r="D22" s="8">
        <v>5</v>
      </c>
      <c r="E22" s="10"/>
      <c r="F22" s="8"/>
      <c r="G22" s="8"/>
      <c r="H22" s="8">
        <v>38</v>
      </c>
      <c r="I22" s="11"/>
      <c r="J22" s="8">
        <v>6</v>
      </c>
      <c r="K22" s="10"/>
      <c r="L22" s="8"/>
      <c r="M22" s="10"/>
      <c r="N22" s="8"/>
      <c r="O22" s="8"/>
      <c r="P22" s="8"/>
      <c r="Q22" s="8"/>
      <c r="R22" s="8">
        <v>3</v>
      </c>
      <c r="S22" s="39"/>
      <c r="T22" s="8">
        <v>1</v>
      </c>
      <c r="U22" s="46"/>
      <c r="V22" s="8"/>
      <c r="W22" s="8"/>
      <c r="X22" s="31">
        <f t="shared" si="0"/>
        <v>53</v>
      </c>
      <c r="Y22" s="8">
        <v>9</v>
      </c>
      <c r="Z22" s="8"/>
      <c r="AA22" s="8"/>
      <c r="AB22" s="14">
        <v>9</v>
      </c>
      <c r="AC22" s="17" t="s">
        <v>74</v>
      </c>
      <c r="AD22" s="15"/>
      <c r="AE22" s="15"/>
      <c r="AF22" s="4"/>
      <c r="AG22" s="4"/>
      <c r="AH22" s="4"/>
    </row>
    <row r="23" spans="1:34" ht="60" customHeight="1" x14ac:dyDescent="0.25">
      <c r="A23" s="10" t="s">
        <v>28</v>
      </c>
      <c r="B23" s="9" t="s">
        <v>108</v>
      </c>
      <c r="C23" s="8" t="s">
        <v>74</v>
      </c>
      <c r="D23" s="20">
        <v>4</v>
      </c>
      <c r="E23" s="22"/>
      <c r="F23" s="20">
        <v>6</v>
      </c>
      <c r="G23" s="41"/>
      <c r="H23" s="20"/>
      <c r="I23" s="20"/>
      <c r="J23" s="8">
        <v>12</v>
      </c>
      <c r="K23" s="11"/>
      <c r="L23" s="8"/>
      <c r="M23" s="11"/>
      <c r="N23" s="8"/>
      <c r="O23" s="8"/>
      <c r="P23" s="8"/>
      <c r="Q23" s="8"/>
      <c r="R23" s="8">
        <v>1</v>
      </c>
      <c r="S23" s="11"/>
      <c r="T23" s="8">
        <v>1</v>
      </c>
      <c r="U23" s="8"/>
      <c r="V23" s="8"/>
      <c r="W23" s="8"/>
      <c r="X23" s="31">
        <f t="shared" si="0"/>
        <v>24</v>
      </c>
      <c r="Y23" s="8">
        <v>5</v>
      </c>
      <c r="Z23" s="8"/>
      <c r="AA23" s="8"/>
      <c r="AB23" s="14">
        <v>5</v>
      </c>
      <c r="AC23" s="17" t="s">
        <v>74</v>
      </c>
      <c r="AD23" s="15"/>
      <c r="AE23" s="15"/>
      <c r="AF23" s="4"/>
      <c r="AG23" s="4"/>
      <c r="AH23" s="4"/>
    </row>
    <row r="24" spans="1:34" ht="60" customHeight="1" x14ac:dyDescent="0.25">
      <c r="A24" s="10" t="s">
        <v>29</v>
      </c>
      <c r="B24" s="9" t="s">
        <v>109</v>
      </c>
      <c r="C24" s="8" t="s">
        <v>74</v>
      </c>
      <c r="D24" s="20">
        <v>3</v>
      </c>
      <c r="E24" s="22"/>
      <c r="F24" s="20">
        <v>3</v>
      </c>
      <c r="G24" s="22"/>
      <c r="H24" s="20"/>
      <c r="I24" s="20"/>
      <c r="J24" s="8">
        <v>19</v>
      </c>
      <c r="K24" s="39" t="s">
        <v>83</v>
      </c>
      <c r="L24" s="8"/>
      <c r="M24" s="39"/>
      <c r="N24" s="8"/>
      <c r="O24" s="8"/>
      <c r="P24" s="8"/>
      <c r="Q24" s="8"/>
      <c r="R24" s="8">
        <v>1</v>
      </c>
      <c r="S24" s="39" t="s">
        <v>97</v>
      </c>
      <c r="T24" s="8"/>
      <c r="U24" s="8"/>
      <c r="V24" s="8"/>
      <c r="W24" s="8"/>
      <c r="X24" s="31">
        <f t="shared" si="0"/>
        <v>26</v>
      </c>
      <c r="Y24" s="8">
        <v>6</v>
      </c>
      <c r="Z24" s="8"/>
      <c r="AA24" s="8"/>
      <c r="AB24" s="14">
        <v>6</v>
      </c>
      <c r="AC24" s="17" t="s">
        <v>74</v>
      </c>
      <c r="AD24" s="15"/>
      <c r="AE24" s="15"/>
      <c r="AF24" s="4"/>
      <c r="AG24" s="4"/>
      <c r="AH24" s="4"/>
    </row>
    <row r="25" spans="1:34" ht="60" customHeight="1" x14ac:dyDescent="0.25">
      <c r="A25" s="10" t="s">
        <v>30</v>
      </c>
      <c r="B25" s="9" t="s">
        <v>110</v>
      </c>
      <c r="C25" s="8" t="s">
        <v>70</v>
      </c>
      <c r="D25" s="20">
        <v>2</v>
      </c>
      <c r="E25" s="22"/>
      <c r="F25" s="20"/>
      <c r="G25" s="22"/>
      <c r="H25" s="20"/>
      <c r="I25" s="20"/>
      <c r="J25" s="8">
        <v>7</v>
      </c>
      <c r="K25" s="11"/>
      <c r="L25" s="8"/>
      <c r="M25" s="11"/>
      <c r="N25" s="8"/>
      <c r="O25" s="8"/>
      <c r="P25" s="8"/>
      <c r="Q25" s="8"/>
      <c r="R25" s="8">
        <v>1</v>
      </c>
      <c r="S25" s="11"/>
      <c r="T25" s="8"/>
      <c r="U25" s="8"/>
      <c r="V25" s="8"/>
      <c r="W25" s="8"/>
      <c r="X25" s="31">
        <f t="shared" si="0"/>
        <v>10</v>
      </c>
      <c r="Y25" s="8"/>
      <c r="Z25" s="8"/>
      <c r="AA25" s="8"/>
      <c r="AB25" s="14"/>
      <c r="AC25" s="17"/>
      <c r="AD25" s="15"/>
      <c r="AE25" s="15"/>
      <c r="AF25" s="4"/>
      <c r="AG25" s="4"/>
      <c r="AH25" s="4"/>
    </row>
    <row r="26" spans="1:34" ht="60" customHeight="1" x14ac:dyDescent="0.25">
      <c r="A26" s="10" t="s">
        <v>31</v>
      </c>
      <c r="B26" s="9" t="s">
        <v>111</v>
      </c>
      <c r="C26" s="8" t="s">
        <v>77</v>
      </c>
      <c r="D26" s="20">
        <v>1</v>
      </c>
      <c r="E26" s="22"/>
      <c r="F26" s="20"/>
      <c r="G26" s="22"/>
      <c r="H26" s="20"/>
      <c r="I26" s="20"/>
      <c r="J26" s="8">
        <v>10</v>
      </c>
      <c r="K26" s="39"/>
      <c r="L26" s="8"/>
      <c r="M26" s="39"/>
      <c r="N26" s="8"/>
      <c r="O26" s="8"/>
      <c r="P26" s="8"/>
      <c r="Q26" s="8"/>
      <c r="R26" s="8">
        <v>1</v>
      </c>
      <c r="S26" s="11"/>
      <c r="T26" s="8">
        <v>1</v>
      </c>
      <c r="U26" s="8"/>
      <c r="V26" s="8"/>
      <c r="W26" s="8"/>
      <c r="X26" s="31">
        <f t="shared" si="0"/>
        <v>13</v>
      </c>
      <c r="Y26" s="8">
        <v>3</v>
      </c>
      <c r="Z26" s="8"/>
      <c r="AA26" s="8"/>
      <c r="AB26" s="14">
        <v>3</v>
      </c>
      <c r="AC26" s="17" t="s">
        <v>77</v>
      </c>
      <c r="AD26" s="15"/>
      <c r="AE26" s="15"/>
      <c r="AF26" s="4"/>
      <c r="AG26" s="4"/>
      <c r="AH26" s="4"/>
    </row>
    <row r="27" spans="1:34" ht="60" customHeight="1" x14ac:dyDescent="0.25">
      <c r="A27" s="10" t="s">
        <v>32</v>
      </c>
      <c r="B27" s="9" t="s">
        <v>112</v>
      </c>
      <c r="C27" s="8" t="s">
        <v>70</v>
      </c>
      <c r="D27" s="20">
        <v>2</v>
      </c>
      <c r="E27" s="22"/>
      <c r="F27" s="20">
        <v>8</v>
      </c>
      <c r="G27" s="22"/>
      <c r="H27" s="20"/>
      <c r="I27" s="20"/>
      <c r="J27" s="8">
        <v>10</v>
      </c>
      <c r="K27" s="13"/>
      <c r="L27" s="8"/>
      <c r="M27" s="13"/>
      <c r="N27" s="8"/>
      <c r="O27" s="8"/>
      <c r="P27" s="8"/>
      <c r="Q27" s="8"/>
      <c r="R27" s="8">
        <v>2</v>
      </c>
      <c r="S27" s="11"/>
      <c r="T27" s="8"/>
      <c r="U27" s="8"/>
      <c r="V27" s="8"/>
      <c r="W27" s="8"/>
      <c r="X27" s="31">
        <f t="shared" si="0"/>
        <v>22</v>
      </c>
      <c r="Y27" s="8">
        <v>5</v>
      </c>
      <c r="Z27" s="46" t="s">
        <v>71</v>
      </c>
      <c r="AA27" s="8"/>
      <c r="AB27" s="14">
        <v>5</v>
      </c>
      <c r="AC27" s="17" t="s">
        <v>70</v>
      </c>
      <c r="AD27" s="15"/>
      <c r="AE27" s="15"/>
      <c r="AF27" s="4"/>
      <c r="AG27" s="4"/>
      <c r="AH27" s="4"/>
    </row>
    <row r="28" spans="1:34" ht="60" customHeight="1" x14ac:dyDescent="0.25">
      <c r="A28" s="10" t="s">
        <v>33</v>
      </c>
      <c r="B28" s="9" t="s">
        <v>113</v>
      </c>
      <c r="C28" s="8" t="s">
        <v>81</v>
      </c>
      <c r="D28" s="20">
        <v>2</v>
      </c>
      <c r="E28" s="22"/>
      <c r="F28" s="20">
        <v>7</v>
      </c>
      <c r="G28" s="22"/>
      <c r="H28" s="20">
        <v>2</v>
      </c>
      <c r="I28" s="22"/>
      <c r="J28" s="8">
        <v>11</v>
      </c>
      <c r="K28" s="39" t="s">
        <v>60</v>
      </c>
      <c r="L28" s="8"/>
      <c r="M28" s="39"/>
      <c r="N28" s="8"/>
      <c r="O28" s="8"/>
      <c r="P28" s="8"/>
      <c r="Q28" s="8"/>
      <c r="R28" s="8">
        <v>1</v>
      </c>
      <c r="S28" s="11"/>
      <c r="T28" s="8"/>
      <c r="U28" s="8"/>
      <c r="V28" s="8"/>
      <c r="W28" s="8"/>
      <c r="X28" s="31">
        <f t="shared" si="0"/>
        <v>23</v>
      </c>
      <c r="Y28" s="8">
        <v>5</v>
      </c>
      <c r="Z28" s="8"/>
      <c r="AA28" s="8">
        <v>1</v>
      </c>
      <c r="AB28" s="14">
        <v>4</v>
      </c>
      <c r="AC28" s="17" t="s">
        <v>70</v>
      </c>
      <c r="AD28" s="15"/>
      <c r="AE28" s="15"/>
      <c r="AF28" s="4"/>
      <c r="AG28" s="4"/>
      <c r="AH28" s="4"/>
    </row>
    <row r="29" spans="1:34" ht="60" customHeight="1" x14ac:dyDescent="0.25">
      <c r="A29" s="10" t="s">
        <v>34</v>
      </c>
      <c r="B29" s="9" t="s">
        <v>114</v>
      </c>
      <c r="C29" s="8" t="s">
        <v>70</v>
      </c>
      <c r="D29" s="20">
        <v>2</v>
      </c>
      <c r="E29" s="22"/>
      <c r="F29" s="20"/>
      <c r="G29" s="20"/>
      <c r="H29" s="20"/>
      <c r="I29" s="20"/>
      <c r="J29" s="8">
        <v>25</v>
      </c>
      <c r="K29" s="11"/>
      <c r="L29" s="8"/>
      <c r="M29" s="11"/>
      <c r="N29" s="8"/>
      <c r="O29" s="8"/>
      <c r="P29" s="8"/>
      <c r="Q29" s="8"/>
      <c r="R29" s="8">
        <v>1</v>
      </c>
      <c r="S29" s="39"/>
      <c r="T29" s="8"/>
      <c r="U29" s="8"/>
      <c r="V29" s="8"/>
      <c r="W29" s="8"/>
      <c r="X29" s="31">
        <f t="shared" si="0"/>
        <v>28</v>
      </c>
      <c r="Y29" s="8">
        <v>5</v>
      </c>
      <c r="Z29" s="46" t="s">
        <v>71</v>
      </c>
      <c r="AA29" s="8">
        <v>5</v>
      </c>
      <c r="AB29" s="14"/>
      <c r="AC29" s="17" t="s">
        <v>70</v>
      </c>
      <c r="AD29" s="15"/>
      <c r="AE29" s="15"/>
      <c r="AF29" s="4"/>
      <c r="AG29" s="4"/>
      <c r="AH29" s="4"/>
    </row>
    <row r="30" spans="1:34" ht="60" customHeight="1" x14ac:dyDescent="0.25">
      <c r="A30" s="10" t="s">
        <v>35</v>
      </c>
      <c r="B30" s="9" t="s">
        <v>115</v>
      </c>
      <c r="C30" s="8" t="s">
        <v>81</v>
      </c>
      <c r="D30" s="20">
        <v>2</v>
      </c>
      <c r="E30" s="22"/>
      <c r="F30" s="20"/>
      <c r="G30" s="20"/>
      <c r="H30" s="20">
        <v>1</v>
      </c>
      <c r="I30" s="43" t="s">
        <v>75</v>
      </c>
      <c r="J30" s="8">
        <v>14</v>
      </c>
      <c r="K30" s="39"/>
      <c r="L30" s="8"/>
      <c r="M30" s="39"/>
      <c r="N30" s="8"/>
      <c r="O30" s="8"/>
      <c r="P30" s="8"/>
      <c r="Q30" s="8"/>
      <c r="R30" s="8">
        <v>1</v>
      </c>
      <c r="S30" s="11"/>
      <c r="T30" s="8"/>
      <c r="U30" s="8"/>
      <c r="V30" s="8"/>
      <c r="W30" s="8"/>
      <c r="X30" s="31">
        <f t="shared" si="0"/>
        <v>18</v>
      </c>
      <c r="Y30" s="8">
        <v>4</v>
      </c>
      <c r="Z30" s="8"/>
      <c r="AA30" s="8">
        <v>2</v>
      </c>
      <c r="AB30" s="14">
        <v>2</v>
      </c>
      <c r="AC30" s="17" t="s">
        <v>70</v>
      </c>
      <c r="AD30" s="15"/>
      <c r="AE30" s="15"/>
      <c r="AF30" s="4"/>
      <c r="AG30" s="4"/>
      <c r="AH30" s="4"/>
    </row>
    <row r="31" spans="1:34" ht="60" customHeight="1" x14ac:dyDescent="0.25">
      <c r="A31" s="10" t="s">
        <v>36</v>
      </c>
      <c r="B31" s="9" t="s">
        <v>116</v>
      </c>
      <c r="C31" s="8" t="s">
        <v>88</v>
      </c>
      <c r="D31" s="20">
        <v>2</v>
      </c>
      <c r="E31" s="43" t="s">
        <v>60</v>
      </c>
      <c r="F31" s="20">
        <v>11</v>
      </c>
      <c r="G31" s="21"/>
      <c r="H31" s="20"/>
      <c r="I31" s="20"/>
      <c r="J31" s="8">
        <v>22</v>
      </c>
      <c r="K31" s="11" t="s">
        <v>69</v>
      </c>
      <c r="L31" s="8"/>
      <c r="M31" s="11"/>
      <c r="N31" s="8"/>
      <c r="O31" s="8"/>
      <c r="P31" s="8"/>
      <c r="Q31" s="8"/>
      <c r="R31" s="8">
        <v>2</v>
      </c>
      <c r="S31" s="11"/>
      <c r="T31" s="8">
        <v>5</v>
      </c>
      <c r="U31" s="8"/>
      <c r="V31" s="8"/>
      <c r="W31" s="8"/>
      <c r="X31" s="31">
        <f t="shared" si="0"/>
        <v>42</v>
      </c>
      <c r="Y31" s="8">
        <v>4</v>
      </c>
      <c r="Z31" s="8"/>
      <c r="AA31" s="8"/>
      <c r="AB31" s="14">
        <v>4</v>
      </c>
      <c r="AC31" s="17" t="s">
        <v>59</v>
      </c>
      <c r="AD31" s="15"/>
      <c r="AE31" s="15"/>
      <c r="AF31" s="4"/>
      <c r="AG31" s="4"/>
      <c r="AH31" s="4"/>
    </row>
    <row r="32" spans="1:34" ht="60" customHeight="1" x14ac:dyDescent="0.25">
      <c r="A32" s="10" t="s">
        <v>37</v>
      </c>
      <c r="B32" s="9" t="s">
        <v>117</v>
      </c>
      <c r="C32" s="8" t="s">
        <v>70</v>
      </c>
      <c r="D32" s="8">
        <v>3</v>
      </c>
      <c r="E32" s="46" t="s">
        <v>75</v>
      </c>
      <c r="F32" s="8">
        <v>6</v>
      </c>
      <c r="G32" s="46" t="s">
        <v>75</v>
      </c>
      <c r="H32" s="8">
        <v>15</v>
      </c>
      <c r="I32" s="13"/>
      <c r="J32" s="8"/>
      <c r="K32" s="8"/>
      <c r="L32" s="8">
        <v>1</v>
      </c>
      <c r="M32" s="8"/>
      <c r="N32" s="8"/>
      <c r="O32" s="8"/>
      <c r="P32" s="8"/>
      <c r="Q32" s="8"/>
      <c r="R32" s="8"/>
      <c r="S32" s="39"/>
      <c r="T32" s="8"/>
      <c r="U32" s="8"/>
      <c r="V32" s="8"/>
      <c r="W32" s="8"/>
      <c r="X32" s="31">
        <f t="shared" si="0"/>
        <v>25</v>
      </c>
      <c r="Y32" s="8"/>
      <c r="Z32" s="8"/>
      <c r="AA32" s="8"/>
      <c r="AB32" s="14"/>
      <c r="AC32" s="17"/>
      <c r="AD32" s="15"/>
      <c r="AE32" s="15"/>
      <c r="AF32" s="4"/>
      <c r="AG32" s="4"/>
      <c r="AH32" s="4"/>
    </row>
    <row r="33" spans="1:34" ht="60" customHeight="1" x14ac:dyDescent="0.2">
      <c r="A33" s="10" t="s">
        <v>38</v>
      </c>
      <c r="B33" s="9" t="s">
        <v>127</v>
      </c>
      <c r="C33" s="8" t="s">
        <v>74</v>
      </c>
      <c r="D33" s="20">
        <v>2</v>
      </c>
      <c r="E33" s="46"/>
      <c r="F33" s="8">
        <v>1</v>
      </c>
      <c r="G33" s="8"/>
      <c r="H33" s="8"/>
      <c r="I33" s="8"/>
      <c r="J33" s="8">
        <v>8</v>
      </c>
      <c r="K33" s="47" t="s">
        <v>85</v>
      </c>
      <c r="L33" s="8"/>
      <c r="M33" s="47"/>
      <c r="N33" s="8"/>
      <c r="O33" s="8"/>
      <c r="P33" s="8">
        <v>3</v>
      </c>
      <c r="Q33" s="46" t="s">
        <v>75</v>
      </c>
      <c r="R33" s="8">
        <v>1</v>
      </c>
      <c r="S33" s="39" t="s">
        <v>75</v>
      </c>
      <c r="T33" s="8"/>
      <c r="U33" s="8"/>
      <c r="V33" s="8"/>
      <c r="W33" s="8"/>
      <c r="X33" s="31">
        <f t="shared" si="0"/>
        <v>15</v>
      </c>
      <c r="Y33" s="8">
        <v>10</v>
      </c>
      <c r="Z33" s="8"/>
      <c r="AA33" s="8">
        <v>2</v>
      </c>
      <c r="AB33" s="14">
        <v>8</v>
      </c>
      <c r="AC33" s="17" t="s">
        <v>74</v>
      </c>
      <c r="AD33" s="8">
        <v>1</v>
      </c>
      <c r="AE33" s="8" t="s">
        <v>74</v>
      </c>
      <c r="AF33" s="4"/>
      <c r="AG33" s="4"/>
      <c r="AH33" s="4"/>
    </row>
    <row r="34" spans="1:34" ht="60" customHeight="1" x14ac:dyDescent="0.2">
      <c r="A34" s="10" t="s">
        <v>39</v>
      </c>
      <c r="B34" s="9" t="s">
        <v>128</v>
      </c>
      <c r="C34" s="8" t="s">
        <v>74</v>
      </c>
      <c r="D34" s="8"/>
      <c r="E34" s="8"/>
      <c r="F34" s="8"/>
      <c r="G34" s="8"/>
      <c r="H34" s="8">
        <v>1</v>
      </c>
      <c r="I34" s="46" t="s">
        <v>75</v>
      </c>
      <c r="J34" s="8">
        <v>13</v>
      </c>
      <c r="K34" s="8"/>
      <c r="L34" s="8"/>
      <c r="M34" s="8"/>
      <c r="N34" s="8"/>
      <c r="O34" s="8"/>
      <c r="P34" s="8"/>
      <c r="Q34" s="8"/>
      <c r="R34" s="8">
        <v>1</v>
      </c>
      <c r="S34" s="11"/>
      <c r="T34" s="8"/>
      <c r="U34" s="8"/>
      <c r="V34" s="8"/>
      <c r="W34" s="8"/>
      <c r="X34" s="31">
        <f t="shared" si="0"/>
        <v>15</v>
      </c>
      <c r="Y34" s="8">
        <v>5</v>
      </c>
      <c r="Z34" s="8"/>
      <c r="AA34" s="8"/>
      <c r="AB34" s="14">
        <v>5</v>
      </c>
      <c r="AC34" s="17" t="s">
        <v>74</v>
      </c>
      <c r="AD34" s="8">
        <v>1</v>
      </c>
      <c r="AE34" s="8" t="s">
        <v>74</v>
      </c>
      <c r="AF34" s="4"/>
      <c r="AG34" s="4"/>
      <c r="AH34" s="4"/>
    </row>
    <row r="35" spans="1:34" ht="60" customHeight="1" x14ac:dyDescent="0.2">
      <c r="A35" s="10" t="s">
        <v>40</v>
      </c>
      <c r="B35" s="71" t="s">
        <v>142</v>
      </c>
      <c r="C35" s="8" t="s">
        <v>77</v>
      </c>
      <c r="D35" s="20">
        <v>5</v>
      </c>
      <c r="E35" s="45"/>
      <c r="F35" s="20">
        <v>1</v>
      </c>
      <c r="G35" s="20"/>
      <c r="H35" s="20"/>
      <c r="I35" s="22"/>
      <c r="J35" s="8">
        <v>33</v>
      </c>
      <c r="K35" s="12"/>
      <c r="L35" s="8"/>
      <c r="M35" s="12"/>
      <c r="N35" s="8"/>
      <c r="O35" s="8"/>
      <c r="P35" s="8"/>
      <c r="Q35" s="8"/>
      <c r="R35" s="8">
        <v>2</v>
      </c>
      <c r="S35" s="11"/>
      <c r="T35" s="8"/>
      <c r="U35" s="8"/>
      <c r="V35" s="8"/>
      <c r="W35" s="8"/>
      <c r="X35" s="31">
        <f t="shared" si="0"/>
        <v>41</v>
      </c>
      <c r="Y35" s="8">
        <v>11</v>
      </c>
      <c r="Z35" s="8"/>
      <c r="AA35" s="8"/>
      <c r="AB35" s="14">
        <v>11</v>
      </c>
      <c r="AC35" s="17" t="s">
        <v>77</v>
      </c>
      <c r="AD35" s="8">
        <v>1</v>
      </c>
      <c r="AE35" s="8" t="s">
        <v>77</v>
      </c>
      <c r="AF35" s="4"/>
      <c r="AG35" s="4"/>
      <c r="AH35" s="4"/>
    </row>
    <row r="36" spans="1:34" s="4" customFormat="1" ht="60" customHeight="1" x14ac:dyDescent="0.25">
      <c r="A36" s="10" t="s">
        <v>137</v>
      </c>
      <c r="B36" s="9" t="s">
        <v>118</v>
      </c>
      <c r="C36" s="8" t="s">
        <v>89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>
        <v>1</v>
      </c>
      <c r="S36" s="11"/>
      <c r="T36" s="8"/>
      <c r="U36" s="8"/>
      <c r="V36" s="8"/>
      <c r="W36" s="8"/>
      <c r="X36" s="31">
        <f t="shared" si="0"/>
        <v>1</v>
      </c>
      <c r="Y36" s="8"/>
      <c r="Z36" s="8"/>
      <c r="AA36" s="8"/>
      <c r="AB36" s="14"/>
      <c r="AC36" s="17"/>
      <c r="AD36" s="15"/>
      <c r="AE36" s="15"/>
    </row>
    <row r="37" spans="1:34" ht="60" customHeight="1" x14ac:dyDescent="0.25">
      <c r="A37" s="10" t="s">
        <v>41</v>
      </c>
      <c r="B37" s="9" t="s">
        <v>119</v>
      </c>
      <c r="C37" s="8" t="s">
        <v>77</v>
      </c>
      <c r="D37" s="8"/>
      <c r="E37" s="8"/>
      <c r="F37" s="8"/>
      <c r="G37" s="8"/>
      <c r="H37" s="8"/>
      <c r="I37" s="8"/>
      <c r="J37" s="8">
        <v>2</v>
      </c>
      <c r="K37" s="42"/>
      <c r="L37" s="8"/>
      <c r="M37" s="42"/>
      <c r="N37" s="8"/>
      <c r="O37" s="8"/>
      <c r="P37" s="8"/>
      <c r="Q37" s="8"/>
      <c r="R37" s="8"/>
      <c r="S37" s="11"/>
      <c r="T37" s="8">
        <v>1</v>
      </c>
      <c r="U37" s="8"/>
      <c r="V37" s="8"/>
      <c r="W37" s="8"/>
      <c r="X37" s="31">
        <f t="shared" si="0"/>
        <v>3</v>
      </c>
      <c r="Y37" s="8"/>
      <c r="Z37" s="8"/>
      <c r="AA37" s="8"/>
      <c r="AB37" s="14"/>
      <c r="AC37" s="17"/>
      <c r="AD37" s="15"/>
      <c r="AE37" s="15"/>
      <c r="AF37" s="4"/>
      <c r="AG37" s="4"/>
      <c r="AH37" s="4"/>
    </row>
    <row r="38" spans="1:34" ht="60" customHeight="1" x14ac:dyDescent="0.25">
      <c r="A38" s="10" t="s">
        <v>138</v>
      </c>
      <c r="B38" s="9" t="s">
        <v>120</v>
      </c>
      <c r="C38" s="8" t="s">
        <v>77</v>
      </c>
      <c r="D38" s="20">
        <v>4</v>
      </c>
      <c r="E38" s="22"/>
      <c r="F38" s="20">
        <v>1</v>
      </c>
      <c r="G38" s="22"/>
      <c r="H38" s="20"/>
      <c r="I38" s="20"/>
      <c r="J38" s="8">
        <v>7</v>
      </c>
      <c r="K38" s="39" t="s">
        <v>78</v>
      </c>
      <c r="L38" s="8"/>
      <c r="M38" s="39"/>
      <c r="N38" s="8"/>
      <c r="O38" s="8"/>
      <c r="P38" s="8"/>
      <c r="Q38" s="8"/>
      <c r="R38" s="8">
        <v>2</v>
      </c>
      <c r="S38" s="39" t="s">
        <v>72</v>
      </c>
      <c r="T38" s="8"/>
      <c r="U38" s="8"/>
      <c r="V38" s="8"/>
      <c r="W38" s="8"/>
      <c r="X38" s="31">
        <f t="shared" si="0"/>
        <v>14</v>
      </c>
      <c r="Y38" s="8"/>
      <c r="Z38" s="8"/>
      <c r="AA38" s="8"/>
      <c r="AB38" s="14"/>
      <c r="AC38" s="17"/>
      <c r="AD38" s="15"/>
      <c r="AE38" s="15"/>
      <c r="AF38" s="4"/>
      <c r="AG38" s="4"/>
      <c r="AH38" s="4"/>
    </row>
    <row r="39" spans="1:34" s="4" customFormat="1" ht="60" customHeight="1" x14ac:dyDescent="0.25">
      <c r="A39" s="10" t="s">
        <v>42</v>
      </c>
      <c r="B39" s="9" t="s">
        <v>121</v>
      </c>
      <c r="C39" s="8" t="s">
        <v>88</v>
      </c>
      <c r="D39" s="8"/>
      <c r="E39" s="8"/>
      <c r="F39" s="8">
        <v>1</v>
      </c>
      <c r="G39" s="22"/>
      <c r="H39" s="8"/>
      <c r="I39" s="8"/>
      <c r="J39" s="8">
        <v>26</v>
      </c>
      <c r="K39" s="13"/>
      <c r="L39" s="8"/>
      <c r="M39" s="13"/>
      <c r="N39" s="8"/>
      <c r="O39" s="8"/>
      <c r="P39" s="8"/>
      <c r="Q39" s="8"/>
      <c r="R39" s="8">
        <v>2</v>
      </c>
      <c r="S39" s="11"/>
      <c r="T39" s="8">
        <v>1</v>
      </c>
      <c r="U39" s="8"/>
      <c r="V39" s="8"/>
      <c r="W39" s="8"/>
      <c r="X39" s="31">
        <f t="shared" si="0"/>
        <v>30</v>
      </c>
      <c r="Y39" s="8">
        <v>6</v>
      </c>
      <c r="Z39" s="8"/>
      <c r="AA39" s="8">
        <v>6</v>
      </c>
      <c r="AB39" s="14">
        <v>1</v>
      </c>
      <c r="AC39" s="17" t="s">
        <v>59</v>
      </c>
      <c r="AD39" s="15"/>
      <c r="AE39" s="15"/>
    </row>
    <row r="40" spans="1:34" ht="60" customHeight="1" x14ac:dyDescent="0.25">
      <c r="A40" s="8" t="s">
        <v>43</v>
      </c>
      <c r="B40" s="71" t="s">
        <v>144</v>
      </c>
      <c r="C40" s="8" t="s">
        <v>81</v>
      </c>
      <c r="D40" s="8">
        <v>13</v>
      </c>
      <c r="E40" s="11"/>
      <c r="F40" s="8">
        <v>11</v>
      </c>
      <c r="G40" s="10"/>
      <c r="H40" s="8"/>
      <c r="I40" s="8"/>
      <c r="J40" s="8">
        <v>11</v>
      </c>
      <c r="K40" s="12"/>
      <c r="L40" s="8"/>
      <c r="M40" s="12"/>
      <c r="N40" s="8"/>
      <c r="O40" s="8"/>
      <c r="P40" s="8"/>
      <c r="Q40" s="8"/>
      <c r="R40" s="8">
        <v>1</v>
      </c>
      <c r="S40" s="11"/>
      <c r="T40" s="8">
        <v>1</v>
      </c>
      <c r="U40" s="8"/>
      <c r="V40" s="8"/>
      <c r="W40" s="8"/>
      <c r="X40" s="31">
        <f t="shared" si="0"/>
        <v>37</v>
      </c>
      <c r="Y40" s="8">
        <v>6</v>
      </c>
      <c r="Z40" s="8"/>
      <c r="AA40" s="8"/>
      <c r="AB40" s="14">
        <v>6</v>
      </c>
      <c r="AC40" s="17" t="s">
        <v>81</v>
      </c>
      <c r="AD40" s="15"/>
      <c r="AE40" s="15"/>
      <c r="AF40" s="4"/>
      <c r="AG40" s="4"/>
      <c r="AH40" s="4"/>
    </row>
    <row r="41" spans="1:34" ht="60" customHeight="1" x14ac:dyDescent="0.25">
      <c r="A41" s="8" t="s">
        <v>44</v>
      </c>
      <c r="B41" s="71" t="s">
        <v>140</v>
      </c>
      <c r="C41" s="8" t="s">
        <v>70</v>
      </c>
      <c r="D41" s="8">
        <v>4</v>
      </c>
      <c r="E41" s="10"/>
      <c r="F41" s="8"/>
      <c r="G41" s="8"/>
      <c r="H41" s="8"/>
      <c r="I41" s="8"/>
      <c r="J41" s="8">
        <v>36</v>
      </c>
      <c r="K41" s="12"/>
      <c r="L41" s="8"/>
      <c r="M41" s="12"/>
      <c r="N41" s="8"/>
      <c r="O41" s="8"/>
      <c r="P41" s="8"/>
      <c r="Q41" s="8"/>
      <c r="R41" s="8"/>
      <c r="S41" s="11"/>
      <c r="T41" s="8"/>
      <c r="U41" s="8"/>
      <c r="V41" s="8"/>
      <c r="W41" s="8"/>
      <c r="X41" s="31">
        <f t="shared" si="0"/>
        <v>40</v>
      </c>
      <c r="Y41" s="8"/>
      <c r="Z41" s="8"/>
      <c r="AA41" s="8"/>
      <c r="AB41" s="14"/>
      <c r="AC41" s="17"/>
      <c r="AD41" s="15"/>
      <c r="AE41" s="15"/>
      <c r="AF41" s="4"/>
      <c r="AG41" s="4"/>
      <c r="AH41" s="4"/>
    </row>
    <row r="42" spans="1:34" ht="60" customHeight="1" x14ac:dyDescent="0.25">
      <c r="A42" s="8" t="s">
        <v>45</v>
      </c>
      <c r="B42" s="71" t="s">
        <v>143</v>
      </c>
      <c r="C42" s="8" t="s">
        <v>81</v>
      </c>
      <c r="D42" s="8"/>
      <c r="E42" s="10"/>
      <c r="F42" s="8"/>
      <c r="G42" s="8"/>
      <c r="H42" s="8"/>
      <c r="I42" s="8"/>
      <c r="J42" s="8">
        <v>2</v>
      </c>
      <c r="K42" s="12"/>
      <c r="L42" s="8"/>
      <c r="M42" s="12"/>
      <c r="N42" s="8"/>
      <c r="O42" s="8"/>
      <c r="P42" s="8"/>
      <c r="Q42" s="8"/>
      <c r="R42" s="8"/>
      <c r="S42" s="11"/>
      <c r="T42" s="8"/>
      <c r="U42" s="8"/>
      <c r="V42" s="8"/>
      <c r="W42" s="8"/>
      <c r="X42" s="31">
        <f t="shared" si="0"/>
        <v>2</v>
      </c>
      <c r="Y42" s="8"/>
      <c r="Z42" s="8"/>
      <c r="AA42" s="8"/>
      <c r="AB42" s="14"/>
      <c r="AC42" s="75"/>
      <c r="AD42" s="15"/>
      <c r="AE42" s="15"/>
      <c r="AF42" s="4"/>
      <c r="AG42" s="4"/>
      <c r="AH42" s="4"/>
    </row>
    <row r="43" spans="1:34" ht="60" customHeight="1" x14ac:dyDescent="0.25">
      <c r="A43" s="8" t="s">
        <v>46</v>
      </c>
      <c r="B43" s="9" t="s">
        <v>122</v>
      </c>
      <c r="C43" s="8" t="s">
        <v>80</v>
      </c>
      <c r="D43" s="8"/>
      <c r="E43" s="8"/>
      <c r="F43" s="8"/>
      <c r="G43" s="8"/>
      <c r="H43" s="8"/>
      <c r="I43" s="8"/>
      <c r="J43" s="8">
        <v>1</v>
      </c>
      <c r="K43" s="10"/>
      <c r="L43" s="8"/>
      <c r="M43" s="10"/>
      <c r="N43" s="8"/>
      <c r="O43" s="8"/>
      <c r="P43" s="8"/>
      <c r="Q43" s="8"/>
      <c r="R43" s="8"/>
      <c r="S43" s="11"/>
      <c r="T43" s="8"/>
      <c r="U43" s="8"/>
      <c r="V43" s="8"/>
      <c r="W43" s="8"/>
      <c r="X43" s="31">
        <f t="shared" si="0"/>
        <v>1</v>
      </c>
      <c r="Y43" s="8"/>
      <c r="Z43" s="8"/>
      <c r="AA43" s="8"/>
      <c r="AB43" s="14"/>
      <c r="AC43" s="17"/>
      <c r="AD43" s="15"/>
      <c r="AE43" s="15"/>
      <c r="AF43" s="48"/>
      <c r="AG43" s="4"/>
      <c r="AH43" s="4"/>
    </row>
    <row r="44" spans="1:34" ht="60" customHeight="1" x14ac:dyDescent="0.25">
      <c r="A44" s="8" t="s">
        <v>47</v>
      </c>
      <c r="B44" s="9" t="s">
        <v>123</v>
      </c>
      <c r="C44" s="8" t="s">
        <v>77</v>
      </c>
      <c r="D44" s="8"/>
      <c r="E44" s="8"/>
      <c r="F44" s="8"/>
      <c r="G44" s="8"/>
      <c r="H44" s="8"/>
      <c r="I44" s="8"/>
      <c r="J44" s="8">
        <v>1</v>
      </c>
      <c r="K44" s="46"/>
      <c r="L44" s="8"/>
      <c r="M44" s="46"/>
      <c r="N44" s="8"/>
      <c r="O44" s="8"/>
      <c r="P44" s="8"/>
      <c r="Q44" s="8"/>
      <c r="R44" s="8">
        <v>1</v>
      </c>
      <c r="S44" s="13"/>
      <c r="T44" s="8"/>
      <c r="U44" s="8"/>
      <c r="V44" s="8"/>
      <c r="W44" s="8"/>
      <c r="X44" s="31">
        <f t="shared" si="0"/>
        <v>2</v>
      </c>
      <c r="Y44" s="8"/>
      <c r="Z44" s="8"/>
      <c r="AA44" s="8"/>
      <c r="AB44" s="14"/>
      <c r="AC44" s="17"/>
      <c r="AD44" s="15"/>
      <c r="AE44" s="15"/>
      <c r="AF44" s="48"/>
      <c r="AG44" s="4"/>
      <c r="AH44" s="4"/>
    </row>
    <row r="45" spans="1:34" ht="60" customHeight="1" x14ac:dyDescent="0.25">
      <c r="A45" s="8" t="s">
        <v>48</v>
      </c>
      <c r="B45" s="9" t="s">
        <v>124</v>
      </c>
      <c r="C45" s="74" t="s">
        <v>82</v>
      </c>
      <c r="D45" s="20">
        <v>22</v>
      </c>
      <c r="E45" s="22"/>
      <c r="F45" s="8"/>
      <c r="G45" s="8"/>
      <c r="H45" s="8"/>
      <c r="I45" s="8"/>
      <c r="J45" s="8">
        <v>11</v>
      </c>
      <c r="K45" s="13"/>
      <c r="L45" s="8"/>
      <c r="M45" s="13"/>
      <c r="N45" s="8"/>
      <c r="O45" s="8"/>
      <c r="P45" s="8"/>
      <c r="Q45" s="8"/>
      <c r="R45" s="8">
        <v>2</v>
      </c>
      <c r="S45" s="12"/>
      <c r="T45" s="8"/>
      <c r="U45" s="8"/>
      <c r="V45" s="8"/>
      <c r="W45" s="8"/>
      <c r="X45" s="31">
        <f t="shared" si="0"/>
        <v>35</v>
      </c>
      <c r="Y45" s="8">
        <v>4</v>
      </c>
      <c r="Z45" s="8"/>
      <c r="AA45" s="8"/>
      <c r="AB45" s="14">
        <v>4</v>
      </c>
      <c r="AC45" s="17" t="s">
        <v>82</v>
      </c>
      <c r="AD45" s="15"/>
      <c r="AE45" s="15"/>
      <c r="AF45" s="4"/>
      <c r="AG45" s="4"/>
      <c r="AH45" s="4"/>
    </row>
    <row r="46" spans="1:34" ht="60" customHeight="1" x14ac:dyDescent="0.25">
      <c r="A46" s="8" t="s">
        <v>49</v>
      </c>
      <c r="B46" s="9" t="s">
        <v>139</v>
      </c>
      <c r="C46" s="74" t="s">
        <v>82</v>
      </c>
      <c r="D46" s="20"/>
      <c r="E46" s="22"/>
      <c r="F46" s="8"/>
      <c r="G46" s="8"/>
      <c r="H46" s="20"/>
      <c r="I46" s="22"/>
      <c r="J46" s="8">
        <v>1</v>
      </c>
      <c r="K46" s="42"/>
      <c r="L46" s="8"/>
      <c r="M46" s="42"/>
      <c r="N46" s="8"/>
      <c r="O46" s="8"/>
      <c r="P46" s="8"/>
      <c r="Q46" s="8"/>
      <c r="R46" s="8"/>
      <c r="S46" s="13"/>
      <c r="T46" s="8"/>
      <c r="U46" s="8"/>
      <c r="V46" s="8"/>
      <c r="W46" s="8"/>
      <c r="X46" s="31">
        <f t="shared" si="0"/>
        <v>1</v>
      </c>
      <c r="Y46" s="8"/>
      <c r="Z46" s="8"/>
      <c r="AA46" s="8"/>
      <c r="AB46" s="14"/>
      <c r="AC46" s="17"/>
      <c r="AD46" s="15"/>
      <c r="AE46" s="15"/>
      <c r="AF46" s="4"/>
      <c r="AG46" s="4"/>
      <c r="AH46" s="4"/>
    </row>
    <row r="47" spans="1:34" ht="60" customHeight="1" x14ac:dyDescent="0.25">
      <c r="A47" s="8" t="s">
        <v>50</v>
      </c>
      <c r="B47" s="9" t="s">
        <v>130</v>
      </c>
      <c r="C47" s="8" t="s">
        <v>82</v>
      </c>
      <c r="D47" s="8"/>
      <c r="E47" s="10"/>
      <c r="F47" s="8"/>
      <c r="G47" s="8"/>
      <c r="H47" s="8"/>
      <c r="I47" s="8"/>
      <c r="J47" s="8">
        <v>3</v>
      </c>
      <c r="K47" s="39"/>
      <c r="L47" s="8"/>
      <c r="M47" s="39"/>
      <c r="N47" s="8"/>
      <c r="O47" s="8"/>
      <c r="P47" s="8"/>
      <c r="Q47" s="8"/>
      <c r="R47" s="8"/>
      <c r="S47" s="11"/>
      <c r="T47" s="8"/>
      <c r="U47" s="8"/>
      <c r="V47" s="8"/>
      <c r="W47" s="8"/>
      <c r="X47" s="31">
        <f t="shared" si="0"/>
        <v>3</v>
      </c>
      <c r="Y47" s="8"/>
      <c r="Z47" s="8"/>
      <c r="AA47" s="8"/>
      <c r="AB47" s="14"/>
      <c r="AC47" s="17"/>
      <c r="AD47" s="15"/>
      <c r="AE47" s="15"/>
      <c r="AF47" s="4"/>
      <c r="AG47" s="4"/>
      <c r="AH47" s="4"/>
    </row>
    <row r="48" spans="1:34" ht="60" customHeight="1" x14ac:dyDescent="0.25">
      <c r="A48" s="8" t="s">
        <v>55</v>
      </c>
      <c r="B48" s="9" t="s">
        <v>131</v>
      </c>
      <c r="C48" s="8" t="s">
        <v>90</v>
      </c>
      <c r="D48" s="8">
        <v>2</v>
      </c>
      <c r="E48" s="10"/>
      <c r="F48" s="8"/>
      <c r="G48" s="8"/>
      <c r="H48" s="8"/>
      <c r="I48" s="8"/>
      <c r="J48" s="8">
        <v>4</v>
      </c>
      <c r="K48" s="11"/>
      <c r="L48" s="8"/>
      <c r="M48" s="11"/>
      <c r="N48" s="8"/>
      <c r="O48" s="8"/>
      <c r="P48" s="8"/>
      <c r="Q48" s="8"/>
      <c r="R48" s="8">
        <v>1</v>
      </c>
      <c r="S48" s="12"/>
      <c r="T48" s="8"/>
      <c r="U48" s="8"/>
      <c r="V48" s="8"/>
      <c r="W48" s="8"/>
      <c r="X48" s="31">
        <f t="shared" si="0"/>
        <v>7</v>
      </c>
      <c r="Y48" s="8"/>
      <c r="Z48" s="8"/>
      <c r="AA48" s="8"/>
      <c r="AB48" s="14"/>
      <c r="AC48" s="17"/>
      <c r="AD48" s="15"/>
      <c r="AE48" s="15"/>
      <c r="AF48" s="4"/>
      <c r="AG48" s="4"/>
      <c r="AH48" s="4"/>
    </row>
    <row r="49" spans="1:34" s="4" customFormat="1" ht="60" customHeight="1" x14ac:dyDescent="0.25">
      <c r="A49" s="8" t="s">
        <v>51</v>
      </c>
      <c r="B49" s="9" t="s">
        <v>125</v>
      </c>
      <c r="C49" s="14" t="s">
        <v>82</v>
      </c>
      <c r="D49" s="8">
        <f>3+9</f>
        <v>12</v>
      </c>
      <c r="E49" s="10"/>
      <c r="F49" s="8">
        <f>1+1</f>
        <v>2</v>
      </c>
      <c r="G49" s="8"/>
      <c r="H49" s="8"/>
      <c r="I49" s="8"/>
      <c r="J49" s="8">
        <f>4+1</f>
        <v>5</v>
      </c>
      <c r="K49" s="12"/>
      <c r="L49" s="8"/>
      <c r="M49" s="12"/>
      <c r="N49" s="8"/>
      <c r="O49" s="8"/>
      <c r="P49" s="8"/>
      <c r="Q49" s="8"/>
      <c r="R49" s="8">
        <f>2+1</f>
        <v>3</v>
      </c>
      <c r="S49" s="39"/>
      <c r="T49" s="8"/>
      <c r="U49" s="8"/>
      <c r="V49" s="8"/>
      <c r="W49" s="8"/>
      <c r="X49" s="31">
        <f t="shared" si="0"/>
        <v>22</v>
      </c>
      <c r="Y49" s="8"/>
      <c r="Z49" s="8"/>
      <c r="AA49" s="8"/>
      <c r="AB49" s="14"/>
      <c r="AC49" s="75"/>
      <c r="AD49" s="15"/>
      <c r="AE49" s="15"/>
    </row>
    <row r="50" spans="1:34" ht="60" customHeight="1" x14ac:dyDescent="0.25">
      <c r="A50" s="8" t="s">
        <v>52</v>
      </c>
      <c r="B50" s="103" t="s">
        <v>126</v>
      </c>
      <c r="C50" s="8" t="s">
        <v>86</v>
      </c>
      <c r="D50" s="8">
        <f>1+7</f>
        <v>8</v>
      </c>
      <c r="E50" s="10"/>
      <c r="F50" s="8">
        <v>1</v>
      </c>
      <c r="G50" s="8"/>
      <c r="H50" s="8"/>
      <c r="I50" s="8"/>
      <c r="J50" s="8">
        <f>3+2</f>
        <v>5</v>
      </c>
      <c r="K50" s="13"/>
      <c r="L50" s="8"/>
      <c r="M50" s="13"/>
      <c r="N50" s="8"/>
      <c r="O50" s="8"/>
      <c r="P50" s="8"/>
      <c r="Q50" s="8"/>
      <c r="R50" s="8">
        <f>1+1</f>
        <v>2</v>
      </c>
      <c r="S50" s="12"/>
      <c r="T50" s="8">
        <f>1+1</f>
        <v>2</v>
      </c>
      <c r="U50" s="8"/>
      <c r="V50" s="8"/>
      <c r="W50" s="8"/>
      <c r="X50" s="31">
        <f t="shared" si="0"/>
        <v>18</v>
      </c>
      <c r="Y50" s="8"/>
      <c r="Z50" s="8"/>
      <c r="AA50" s="8"/>
      <c r="AB50" s="14"/>
      <c r="AC50" s="17"/>
      <c r="AD50" s="15"/>
      <c r="AE50" s="15"/>
      <c r="AF50" s="4"/>
      <c r="AG50" s="4"/>
      <c r="AH50" s="4"/>
    </row>
    <row r="51" spans="1:34" s="5" customFormat="1" ht="50.25" customHeight="1" x14ac:dyDescent="0.25">
      <c r="A51" s="8"/>
      <c r="B51" s="72"/>
      <c r="C51" s="73" t="s">
        <v>100</v>
      </c>
      <c r="D51" s="63">
        <f>SUM(D10:D50)</f>
        <v>123</v>
      </c>
      <c r="E51" s="63"/>
      <c r="F51" s="63">
        <f>SUM(F10:F50)</f>
        <v>79</v>
      </c>
      <c r="G51" s="63"/>
      <c r="H51" s="63">
        <f>SUM(H10:H50)</f>
        <v>96</v>
      </c>
      <c r="I51" s="63"/>
      <c r="J51" s="63">
        <f>SUM(J10:J50)</f>
        <v>511</v>
      </c>
      <c r="K51" s="63"/>
      <c r="L51" s="63">
        <f>SUM(L10:L50)</f>
        <v>1</v>
      </c>
      <c r="M51" s="63"/>
      <c r="N51" s="63">
        <f>SUM(N10:N50)</f>
        <v>1</v>
      </c>
      <c r="O51" s="63"/>
      <c r="P51" s="63">
        <f>SUM(P10:P50)</f>
        <v>3</v>
      </c>
      <c r="Q51" s="63"/>
      <c r="R51" s="63">
        <f>SUM(R10:R50)</f>
        <v>62</v>
      </c>
      <c r="S51" s="63"/>
      <c r="T51" s="63">
        <f>SUM(T10:T50)</f>
        <v>17</v>
      </c>
      <c r="U51" s="63"/>
      <c r="V51" s="63">
        <f>SUM(V10:V50)</f>
        <v>26</v>
      </c>
      <c r="W51" s="63"/>
      <c r="X51" s="63">
        <f>SUM(X10:X50)</f>
        <v>919</v>
      </c>
      <c r="Y51" s="49">
        <f>SUM(Y10:Y50)</f>
        <v>143</v>
      </c>
      <c r="Z51" s="49"/>
      <c r="AA51" s="49">
        <f>SUM(AA10:AA50)</f>
        <v>40</v>
      </c>
      <c r="AB51" s="49">
        <f>SUM(AB10:AB50)</f>
        <v>109</v>
      </c>
      <c r="AC51" s="50"/>
      <c r="AD51" s="49">
        <f>SUM(AD10:AD50)</f>
        <v>4</v>
      </c>
      <c r="AE51" s="51"/>
      <c r="AF51" s="52"/>
      <c r="AG51" s="52"/>
      <c r="AH51" s="52"/>
    </row>
    <row r="52" spans="1:34" s="5" customFormat="1" ht="35.1" customHeight="1" x14ac:dyDescent="0.25">
      <c r="A52" s="19"/>
      <c r="B52" s="53"/>
      <c r="C52" s="54" t="s">
        <v>95</v>
      </c>
      <c r="D52" s="62">
        <f>D10+D11+D12+D13+D14+D19+D20+D21+D22+D23+D24+D25+D26+D27+D28+D29+D30+D32+D33+D34+D35+D37+D38+D40+D41+D42+D43+D44+D45+D46+D47+D49+D50</f>
        <v>117</v>
      </c>
      <c r="E52" s="62"/>
      <c r="F52" s="62">
        <f>F10+F11+F12+F13+F14+F19+F20+F21+F22+F23+F24+F25+F26+F27+F28+F29+F30+F32+F33+F34+F35+F37+F38+F40+F41+F42+F43+F44+F45+F46+F47+F49+F50</f>
        <v>58</v>
      </c>
      <c r="G52" s="62"/>
      <c r="H52" s="62">
        <v>96</v>
      </c>
      <c r="I52" s="62"/>
      <c r="J52" s="62">
        <f>J10+J11+J12+J13+J14+J19+J20+J21+J22+J23+J24+J25+J26+J27+J28+J29+J30+J32+J33+J34+J35+J37+J38+J40+J41+J42+J43+J44+J45+J46+J47+J49+J50</f>
        <v>403</v>
      </c>
      <c r="K52" s="62"/>
      <c r="L52" s="62">
        <f>L10+L11+L12+L13+L14+L19+L20+L21+L22+L23+L24+L25+L26+L27+L28+L29+L30+L32+L33+L34+L35+L37+L38+L40+L41+L42+L43+L44+L45+L46+L47+L49+L50</f>
        <v>1</v>
      </c>
      <c r="M52" s="62"/>
      <c r="N52" s="62">
        <f>N10+N11+N12+N13+N14+N19+N20+N21+N22+N23+N24+N25+N26+N27+N28+N29+N30+N32+N33+N34+N35+N37+N38+N40+N41+N42+N43+N44+N45+N46+N47+N49+N50</f>
        <v>1</v>
      </c>
      <c r="O52" s="62"/>
      <c r="P52" s="62">
        <f>P10+P11+P12+P13+P14+P19+P20+P21+P22+P23+P24+P25+P26+P27+P28+P29+P30+P32+P33+P34+P35+P37+P38+P40+P41+P42+P43+P44+P45+P46+P47+P49+P50</f>
        <v>3</v>
      </c>
      <c r="Q52" s="62"/>
      <c r="R52" s="62">
        <f>R10+R11+R12+R13+R14+R19+R20+R21+R22+R23+R24+R25+R26+R27+R28+R29+R30+R32+R33+R34+R35+R37+R38+R40+R41+R42+R43+R44+R45+R46+R47+R49+R50</f>
        <v>52</v>
      </c>
      <c r="S52" s="62"/>
      <c r="T52" s="62">
        <f>T10+T11+T12+T13+T14+T19+T20+T21+T22+T23+T24+T25+T26+T27+T28+T29+T30+T32+T33+T34+T35+T37+T38+T40+T41+T42+T43+T44+T45+T46+T47+T49+T50</f>
        <v>11</v>
      </c>
      <c r="U52" s="62"/>
      <c r="V52" s="62">
        <f>V10+V11+V12+V13+V14+V19+V20+V21+V22+V23+V24+V25+V26+V27+V28+V29+V30+V32+V33+V34+V35+V37+V38+V40+V41+V42+V43+V44+V45+V46+V47+V49+V50</f>
        <v>10</v>
      </c>
      <c r="W52" s="62"/>
      <c r="X52" s="62">
        <f>D52+F52+H52+J52+L52+N52+P52+R52+T52+V52</f>
        <v>752</v>
      </c>
      <c r="Y52" s="62"/>
      <c r="Z52" s="62"/>
      <c r="AA52" s="49"/>
      <c r="AB52" s="49"/>
      <c r="AC52" s="55"/>
      <c r="AD52" s="49"/>
      <c r="AE52" s="51"/>
      <c r="AF52" s="52"/>
      <c r="AG52" s="52"/>
      <c r="AH52" s="52"/>
    </row>
    <row r="53" spans="1:34" s="5" customFormat="1" ht="35.1" customHeight="1" x14ac:dyDescent="0.25">
      <c r="A53" s="19"/>
      <c r="B53" s="53"/>
      <c r="C53" s="54" t="s">
        <v>94</v>
      </c>
      <c r="D53" s="62">
        <f>D15+D16+D17+D18+D31+D36+D39+D48</f>
        <v>6</v>
      </c>
      <c r="E53" s="62"/>
      <c r="F53" s="62">
        <f>F15+F16+F17+F18+F31+F36+F39+F48</f>
        <v>21</v>
      </c>
      <c r="G53" s="62"/>
      <c r="H53" s="62">
        <f>H15+H16+H17+H18+H31+H36+H39+H48</f>
        <v>0</v>
      </c>
      <c r="I53" s="62"/>
      <c r="J53" s="62">
        <f>J15+J16+J17+J18+J31+J36+J39+J48</f>
        <v>108</v>
      </c>
      <c r="K53" s="62"/>
      <c r="L53" s="62">
        <f>L15+L16+L17+L18+L31+L36+L39+L48</f>
        <v>0</v>
      </c>
      <c r="M53" s="62"/>
      <c r="N53" s="62">
        <f>N15+N16+N17+N18+N31+N36+N39+N48</f>
        <v>0</v>
      </c>
      <c r="O53" s="62"/>
      <c r="P53" s="62">
        <f>P15+P16+P17+P18+P31+P36+P39+P48</f>
        <v>0</v>
      </c>
      <c r="Q53" s="62"/>
      <c r="R53" s="62">
        <f>R15+R16+R17+R18+R31+R36+R39+R48</f>
        <v>10</v>
      </c>
      <c r="S53" s="62"/>
      <c r="T53" s="62">
        <f>T15+T16+T17+T18+T31+T36+T39+T48</f>
        <v>6</v>
      </c>
      <c r="U53" s="62"/>
      <c r="V53" s="62">
        <f>V15+V16+V17+V18+V31+V36+V39+V48</f>
        <v>16</v>
      </c>
      <c r="W53" s="62"/>
      <c r="X53" s="62">
        <f>D53+F53+H53+J53+L53+N53+P53+R53+T53+V53</f>
        <v>167</v>
      </c>
      <c r="Y53" s="62"/>
      <c r="Z53" s="62"/>
      <c r="AA53" s="49"/>
      <c r="AB53" s="49"/>
      <c r="AC53" s="55"/>
      <c r="AD53" s="49"/>
      <c r="AE53" s="51"/>
      <c r="AF53" s="52"/>
      <c r="AG53" s="52"/>
      <c r="AH53" s="52"/>
    </row>
    <row r="54" spans="1:34" ht="24.95" customHeight="1" x14ac:dyDescent="0.2">
      <c r="A54" s="6"/>
      <c r="B54" s="24"/>
      <c r="C54" s="56" t="s">
        <v>93</v>
      </c>
      <c r="D54" s="76" t="s">
        <v>62</v>
      </c>
      <c r="E54" s="64">
        <v>117</v>
      </c>
      <c r="F54" s="76" t="s">
        <v>62</v>
      </c>
      <c r="G54" s="64">
        <v>58</v>
      </c>
      <c r="H54" s="76" t="s">
        <v>62</v>
      </c>
      <c r="I54" s="64">
        <v>96</v>
      </c>
      <c r="J54" s="76" t="s">
        <v>62</v>
      </c>
      <c r="K54" s="64">
        <v>403</v>
      </c>
      <c r="L54" s="76" t="s">
        <v>62</v>
      </c>
      <c r="M54" s="64">
        <v>1</v>
      </c>
      <c r="N54" s="76" t="s">
        <v>62</v>
      </c>
      <c r="O54" s="64">
        <v>1</v>
      </c>
      <c r="P54" s="76" t="s">
        <v>62</v>
      </c>
      <c r="Q54" s="64">
        <v>3</v>
      </c>
      <c r="R54" s="76" t="s">
        <v>62</v>
      </c>
      <c r="S54" s="64">
        <v>52</v>
      </c>
      <c r="T54" s="76" t="s">
        <v>62</v>
      </c>
      <c r="U54" s="64">
        <v>11</v>
      </c>
      <c r="V54" s="76" t="s">
        <v>62</v>
      </c>
      <c r="W54" s="64">
        <v>10</v>
      </c>
      <c r="X54" s="65">
        <f>SUM(E54+G54+I54+K54+M54+O54+Q54+S54+U54+W54)</f>
        <v>752</v>
      </c>
      <c r="Y54" s="65">
        <v>117</v>
      </c>
      <c r="Z54" s="66">
        <v>19</v>
      </c>
      <c r="AA54" s="4"/>
      <c r="AB54" s="4"/>
      <c r="AC54" s="4"/>
      <c r="AD54" s="6"/>
      <c r="AE54" s="57">
        <v>3</v>
      </c>
      <c r="AF54" s="4"/>
      <c r="AG54" s="4"/>
      <c r="AH54" s="4"/>
    </row>
    <row r="55" spans="1:34" ht="24.95" customHeight="1" x14ac:dyDescent="0.2">
      <c r="A55" s="6"/>
      <c r="B55" s="24"/>
      <c r="C55" s="58" t="s">
        <v>61</v>
      </c>
      <c r="D55" s="77"/>
      <c r="E55" s="67">
        <v>4</v>
      </c>
      <c r="F55" s="77"/>
      <c r="G55" s="67">
        <v>2</v>
      </c>
      <c r="H55" s="77"/>
      <c r="I55" s="67">
        <v>2</v>
      </c>
      <c r="J55" s="77"/>
      <c r="K55" s="67">
        <v>33</v>
      </c>
      <c r="L55" s="77"/>
      <c r="M55" s="67">
        <v>0</v>
      </c>
      <c r="N55" s="77"/>
      <c r="O55" s="67">
        <v>0</v>
      </c>
      <c r="P55" s="77"/>
      <c r="Q55" s="67">
        <v>1</v>
      </c>
      <c r="R55" s="77"/>
      <c r="S55" s="67">
        <v>3</v>
      </c>
      <c r="T55" s="77"/>
      <c r="U55" s="67">
        <v>1</v>
      </c>
      <c r="V55" s="77"/>
      <c r="W55" s="67"/>
      <c r="X55" s="68">
        <f>SUM(E55+G55+I55+K55+M55+O55+Q55+S55+U55+W55)</f>
        <v>46</v>
      </c>
      <c r="Y55" s="69"/>
      <c r="Z55" s="69"/>
      <c r="AA55" s="4"/>
      <c r="AB55" s="4"/>
      <c r="AC55" s="4"/>
      <c r="AD55" s="6"/>
      <c r="AE55" s="7"/>
      <c r="AF55" s="4"/>
      <c r="AG55" s="4"/>
      <c r="AH55" s="4"/>
    </row>
    <row r="56" spans="1:34" ht="24.95" customHeight="1" x14ac:dyDescent="0.2">
      <c r="A56" s="6"/>
      <c r="B56" s="24"/>
      <c r="C56" s="58" t="s">
        <v>93</v>
      </c>
      <c r="D56" s="77" t="s">
        <v>91</v>
      </c>
      <c r="E56" s="67">
        <v>6</v>
      </c>
      <c r="F56" s="77" t="s">
        <v>91</v>
      </c>
      <c r="G56" s="67">
        <v>21</v>
      </c>
      <c r="H56" s="77" t="s">
        <v>91</v>
      </c>
      <c r="I56" s="67">
        <v>0</v>
      </c>
      <c r="J56" s="77" t="s">
        <v>91</v>
      </c>
      <c r="K56" s="67">
        <v>108</v>
      </c>
      <c r="L56" s="77" t="s">
        <v>91</v>
      </c>
      <c r="M56" s="67">
        <v>0</v>
      </c>
      <c r="N56" s="77" t="s">
        <v>91</v>
      </c>
      <c r="O56" s="67">
        <v>0</v>
      </c>
      <c r="P56" s="77" t="s">
        <v>91</v>
      </c>
      <c r="Q56" s="67">
        <v>0</v>
      </c>
      <c r="R56" s="77" t="s">
        <v>91</v>
      </c>
      <c r="S56" s="67">
        <v>10</v>
      </c>
      <c r="T56" s="77" t="s">
        <v>91</v>
      </c>
      <c r="U56" s="67">
        <v>6</v>
      </c>
      <c r="V56" s="77" t="s">
        <v>91</v>
      </c>
      <c r="W56" s="67">
        <v>16</v>
      </c>
      <c r="X56" s="68">
        <f>SUM(E56+G56+I56+K56+M56+O56+Q56+S56+U56+W56)</f>
        <v>167</v>
      </c>
      <c r="Y56" s="68">
        <v>26</v>
      </c>
      <c r="Z56" s="67"/>
      <c r="AA56" s="4"/>
      <c r="AB56" s="4"/>
      <c r="AC56" s="4"/>
      <c r="AD56" s="6"/>
      <c r="AE56" s="7">
        <v>1</v>
      </c>
      <c r="AF56" s="4"/>
      <c r="AG56" s="4"/>
      <c r="AH56" s="4"/>
    </row>
    <row r="57" spans="1:34" ht="24.95" customHeight="1" x14ac:dyDescent="0.2">
      <c r="A57" s="6"/>
      <c r="B57" s="24"/>
      <c r="C57" s="58" t="s">
        <v>61</v>
      </c>
      <c r="D57" s="77"/>
      <c r="E57" s="67">
        <v>0</v>
      </c>
      <c r="F57" s="77"/>
      <c r="G57" s="67">
        <v>0</v>
      </c>
      <c r="H57" s="77"/>
      <c r="I57" s="67">
        <v>0</v>
      </c>
      <c r="J57" s="77"/>
      <c r="K57" s="67">
        <v>0</v>
      </c>
      <c r="L57" s="77"/>
      <c r="M57" s="67">
        <v>0</v>
      </c>
      <c r="N57" s="77"/>
      <c r="O57" s="67">
        <v>0</v>
      </c>
      <c r="P57" s="77"/>
      <c r="Q57" s="67">
        <v>0</v>
      </c>
      <c r="R57" s="77"/>
      <c r="S57" s="67">
        <v>0</v>
      </c>
      <c r="T57" s="77"/>
      <c r="U57" s="67">
        <v>0</v>
      </c>
      <c r="V57" s="77"/>
      <c r="W57" s="67">
        <v>0</v>
      </c>
      <c r="X57" s="68">
        <f>SUM(E57+G57+I57+K57+M57+O57+Q57+S57+U57+W57)</f>
        <v>0</v>
      </c>
      <c r="Y57" s="70"/>
      <c r="Z57" s="68"/>
      <c r="AA57" s="4"/>
      <c r="AB57" s="4"/>
      <c r="AC57" s="4"/>
      <c r="AD57" s="4"/>
      <c r="AE57" s="4"/>
      <c r="AF57" s="4"/>
      <c r="AG57" s="4"/>
      <c r="AH57" s="4"/>
    </row>
    <row r="58" spans="1:34" x14ac:dyDescent="0.2">
      <c r="D58" s="1"/>
      <c r="E58" s="1"/>
      <c r="F58" s="1"/>
      <c r="G58" s="1"/>
      <c r="H58" s="1"/>
      <c r="I58" s="1"/>
      <c r="J58" s="1"/>
      <c r="K58" s="1"/>
      <c r="L58" s="1"/>
      <c r="M58" s="1"/>
      <c r="Z58" s="1"/>
    </row>
    <row r="59" spans="1:34" x14ac:dyDescent="0.2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</sheetData>
  <mergeCells count="51">
    <mergeCell ref="AF11:AH11"/>
    <mergeCell ref="AD7:AE7"/>
    <mergeCell ref="AA8:AB8"/>
    <mergeCell ref="D7:D8"/>
    <mergeCell ref="E7:E8"/>
    <mergeCell ref="F7:F8"/>
    <mergeCell ref="G7:G8"/>
    <mergeCell ref="N7:N8"/>
    <mergeCell ref="L7:L8"/>
    <mergeCell ref="K7:K8"/>
    <mergeCell ref="M7:M8"/>
    <mergeCell ref="U7:U8"/>
    <mergeCell ref="R7:R8"/>
    <mergeCell ref="S7:S8"/>
    <mergeCell ref="P7:P8"/>
    <mergeCell ref="Q7:Q8"/>
    <mergeCell ref="C15:C17"/>
    <mergeCell ref="AC15:AC16"/>
    <mergeCell ref="A6:AE6"/>
    <mergeCell ref="A7:A9"/>
    <mergeCell ref="B7:B9"/>
    <mergeCell ref="C7:C9"/>
    <mergeCell ref="X7:X8"/>
    <mergeCell ref="Y7:AC7"/>
    <mergeCell ref="V7:V8"/>
    <mergeCell ref="W7:W8"/>
    <mergeCell ref="H7:H8"/>
    <mergeCell ref="I7:I8"/>
    <mergeCell ref="J7:J8"/>
    <mergeCell ref="O7:O8"/>
    <mergeCell ref="T7:T8"/>
    <mergeCell ref="L56:L57"/>
    <mergeCell ref="D54:D55"/>
    <mergeCell ref="F54:F55"/>
    <mergeCell ref="H54:H55"/>
    <mergeCell ref="J54:J55"/>
    <mergeCell ref="L54:L55"/>
    <mergeCell ref="D56:D57"/>
    <mergeCell ref="F56:F57"/>
    <mergeCell ref="H56:H57"/>
    <mergeCell ref="J56:J57"/>
    <mergeCell ref="V54:V55"/>
    <mergeCell ref="N56:N57"/>
    <mergeCell ref="P56:P57"/>
    <mergeCell ref="R56:R57"/>
    <mergeCell ref="T56:T57"/>
    <mergeCell ref="V56:V57"/>
    <mergeCell ref="N54:N55"/>
    <mergeCell ref="P54:P55"/>
    <mergeCell ref="R54:R55"/>
    <mergeCell ref="T54:T55"/>
  </mergeCells>
  <phoneticPr fontId="2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sprzętu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Drogomirecki Ryszard</dc:creator>
  <cp:lastModifiedBy>Kościuczyk Aneta</cp:lastModifiedBy>
  <cp:revision>0</cp:revision>
  <cp:lastPrinted>2022-02-03T23:21:19Z</cp:lastPrinted>
  <dcterms:created xsi:type="dcterms:W3CDTF">2019-12-09T06:38:35Z</dcterms:created>
  <dcterms:modified xsi:type="dcterms:W3CDTF">2025-03-19T10:24:01Z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MFCATEGORY">
    <vt:lpwstr>InformacjePubliczneInformacjeSektoraPublicznego</vt:lpwstr>
  </property>
  <property fmtid="{D5CDD505-2E9C-101B-9397-08002B2CF9AE}" pid="9" name="MFClassifiedBy">
    <vt:lpwstr>UxC4dwLulzfINJ8nQH+xvX5LNGipWa4BRSZhPgxsCvkdFjWdWCHZNHh3umHdmdpvEFxjWN2Hq8VQSto7P89wQg==</vt:lpwstr>
  </property>
  <property fmtid="{D5CDD505-2E9C-101B-9397-08002B2CF9AE}" pid="10" name="MFClassificationDate">
    <vt:lpwstr>2022-01-05T15:28:26.7493023+01:00</vt:lpwstr>
  </property>
  <property fmtid="{D5CDD505-2E9C-101B-9397-08002B2CF9AE}" pid="11" name="MFClassifiedBySID">
    <vt:lpwstr>UxC4dwLulzfINJ8nQH+xvX5LNGipWa4BRSZhPgxsCvm42mrIC/DSDv0ggS+FjUN/2v1BBotkLlY5aAiEhoi6uYWsDLGUu6TbpgWekuBJiXQHQUFB7j2XalaRy3eHx9ld</vt:lpwstr>
  </property>
  <property fmtid="{D5CDD505-2E9C-101B-9397-08002B2CF9AE}" pid="12" name="MFGRNItemId">
    <vt:lpwstr>GRN-9c0cdfc2-6501-40dc-bd85-0f101cd3908a</vt:lpwstr>
  </property>
  <property fmtid="{D5CDD505-2E9C-101B-9397-08002B2CF9AE}" pid="13" name="MFHash">
    <vt:lpwstr>XN2IXlt3NgbaQNe6MtBL2i/jtssrZYWgxxN0yKDmJ8w=</vt:lpwstr>
  </property>
  <property fmtid="{D5CDD505-2E9C-101B-9397-08002B2CF9AE}" pid="14" name="DLPManualFileClassification">
    <vt:lpwstr>{2755b7d9-e53d-4779-a40c-03797dcf43b3}</vt:lpwstr>
  </property>
  <property fmtid="{D5CDD505-2E9C-101B-9397-08002B2CF9AE}" pid="15" name="MFRefresh">
    <vt:lpwstr>False</vt:lpwstr>
  </property>
</Properties>
</file>